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19440" windowHeight="11640"/>
  </bookViews>
  <sheets>
    <sheet name="01.09.2023" sheetId="1" r:id="rId1"/>
  </sheets>
  <definedNames>
    <definedName name="_xlnm.Print_Area" localSheetId="0">'01.09.2023'!$A$1:$Q$143</definedName>
  </definedNames>
  <calcPr calcId="145621"/>
</workbook>
</file>

<file path=xl/calcChain.xml><?xml version="1.0" encoding="utf-8"?>
<calcChain xmlns="http://schemas.openxmlformats.org/spreadsheetml/2006/main">
  <c r="M79" i="1" l="1"/>
  <c r="E79" i="1" s="1"/>
  <c r="E131" i="1" s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78" i="1"/>
  <c r="M110" i="1"/>
  <c r="E25" i="1" l="1"/>
  <c r="Q131" i="1" l="1"/>
  <c r="Q138" i="1" s="1"/>
  <c r="P131" i="1"/>
  <c r="P138" i="1" s="1"/>
  <c r="O131" i="1"/>
  <c r="O138" i="1" s="1"/>
  <c r="N131" i="1"/>
  <c r="N138" i="1" s="1"/>
  <c r="M131" i="1"/>
  <c r="M138" i="1" s="1"/>
  <c r="L131" i="1"/>
  <c r="L138" i="1" s="1"/>
  <c r="K131" i="1"/>
  <c r="K138" i="1" s="1"/>
  <c r="J131" i="1"/>
  <c r="J138" i="1" s="1"/>
  <c r="I131" i="1"/>
  <c r="I138" i="1" s="1"/>
  <c r="H131" i="1"/>
  <c r="H138" i="1" s="1"/>
  <c r="G131" i="1"/>
  <c r="G138" i="1" s="1"/>
  <c r="F131" i="1"/>
  <c r="F138" i="1" s="1"/>
  <c r="Q74" i="1"/>
  <c r="Q68" i="1"/>
  <c r="Q132" i="1" s="1"/>
  <c r="P68" i="1"/>
  <c r="P74" i="1" s="1"/>
  <c r="O68" i="1"/>
  <c r="O132" i="1" s="1"/>
  <c r="N68" i="1"/>
  <c r="N74" i="1" s="1"/>
  <c r="M68" i="1"/>
  <c r="L68" i="1"/>
  <c r="L74" i="1" s="1"/>
  <c r="K68" i="1"/>
  <c r="K132" i="1" s="1"/>
  <c r="J68" i="1"/>
  <c r="J74" i="1" s="1"/>
  <c r="I68" i="1"/>
  <c r="I132" i="1" s="1"/>
  <c r="H68" i="1"/>
  <c r="H74" i="1" s="1"/>
  <c r="G68" i="1"/>
  <c r="G132" i="1" s="1"/>
  <c r="F68" i="1"/>
  <c r="F74" i="1" s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M132" i="1" l="1"/>
  <c r="E68" i="1"/>
  <c r="E74" i="1" s="1"/>
  <c r="E138" i="1"/>
  <c r="I74" i="1"/>
  <c r="M74" i="1"/>
  <c r="G74" i="1"/>
  <c r="K74" i="1"/>
  <c r="O74" i="1"/>
  <c r="F132" i="1"/>
  <c r="G133" i="1" s="1"/>
  <c r="H132" i="1"/>
  <c r="J132" i="1"/>
  <c r="L132" i="1"/>
  <c r="N132" i="1"/>
  <c r="P132" i="1"/>
  <c r="E132" i="1" l="1"/>
  <c r="H133" i="1"/>
  <c r="I133" i="1" s="1"/>
  <c r="J133" i="1" s="1"/>
  <c r="K133" i="1" s="1"/>
  <c r="L133" i="1" s="1"/>
  <c r="M133" i="1" s="1"/>
  <c r="N133" i="1" s="1"/>
  <c r="O133" i="1" s="1"/>
  <c r="P133" i="1" s="1"/>
  <c r="Q133" i="1" s="1"/>
</calcChain>
</file>

<file path=xl/sharedStrings.xml><?xml version="1.0" encoding="utf-8"?>
<sst xmlns="http://schemas.openxmlformats.org/spreadsheetml/2006/main" count="338" uniqueCount="133">
  <si>
    <t>УТВЕРЖДАЮ</t>
  </si>
  <si>
    <t>Глава Свободного сельского поселения Приморско-Ахтарского района</t>
  </si>
  <si>
    <t xml:space="preserve"> </t>
  </si>
  <si>
    <t>_________________________________________________________________</t>
  </si>
  <si>
    <t>И.И. Чернобай</t>
  </si>
  <si>
    <t xml:space="preserve">  </t>
  </si>
  <si>
    <t xml:space="preserve">  (подпись)               	                                       (расшифровка подписи)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</si>
  <si>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</si>
  <si>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</si>
  <si>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</si>
  <si>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Коды бюджетной классификации </t>
  </si>
  <si>
    <t>Код целевых средств</t>
  </si>
  <si>
    <t xml:space="preserve">
Район</t>
  </si>
  <si>
    <t>Сумма на год, всего</t>
  </si>
  <si>
    <t>в том числе</t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</si>
  <si>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</si>
  <si>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</si>
  <si>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</si>
  <si>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</si>
  <si>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</si>
  <si>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</si>
  <si>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</si>
  <si>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</si>
  <si>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</si>
  <si>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</si>
  <si>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</si>
  <si>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</si>
  <si>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>Остатки средств на начало года, 
в том числе:</t>
  </si>
  <si>
    <t xml:space="preserve"> целевые</t>
  </si>
  <si>
    <t xml:space="preserve">  нецелевые</t>
  </si>
  <si>
    <t>Раздел 1. Прогноз кассовых поступлений в бюджет Свободного сельского поселения Приморско-Ахтарского района</t>
  </si>
  <si>
    <t>1.1. Прогноз поступления доходов в бюджет Свободного сельского поселения Приморско-Ахтарского района</t>
  </si>
  <si>
    <t>Федеральная монопольная служба</t>
  </si>
  <si>
    <t>161 1 16 33050 10 6000 140</t>
  </si>
  <si>
    <t>1.01.000.000</t>
  </si>
  <si>
    <t>Федеральное казначейство</t>
  </si>
  <si>
    <t>030203</t>
  </si>
  <si>
    <t>100 1 03 02260 01 0000 110</t>
  </si>
  <si>
    <t xml:space="preserve">Федеральная налоговая служба </t>
  </si>
  <si>
    <t xml:space="preserve">182 1 01 02010 01 0000 110 </t>
  </si>
  <si>
    <t>182 1 05 03010 01 0000 110</t>
  </si>
  <si>
    <t>182 1 06 01030 10 0000 110</t>
  </si>
  <si>
    <t>182 1 06 06033 10 0000 110</t>
  </si>
  <si>
    <t>182 1 06 06043 10 0000 110</t>
  </si>
  <si>
    <t>Администрация МО Приморско-Ахтарский район</t>
  </si>
  <si>
    <t>902 1 11 05013 10 0000 120</t>
  </si>
  <si>
    <t>821 1 14 06014 10 0000 430</t>
  </si>
  <si>
    <t>Департамент имущественных отношений Краснодарского края</t>
  </si>
  <si>
    <t xml:space="preserve">821 1 11060014 10 0000 430 </t>
  </si>
  <si>
    <t>992 1 18 05030 10 0000 151</t>
  </si>
  <si>
    <t>992 1 19 05000 10 0000 151</t>
  </si>
  <si>
    <t>Администрация Бородинского сельского поселения</t>
  </si>
  <si>
    <t>992 1 16 23050 10 0000 140</t>
  </si>
  <si>
    <t>992 1 13 02065 10 0031 130</t>
  </si>
  <si>
    <t>992 1 13 02995 10 0041 130</t>
  </si>
  <si>
    <t>992 1 14 02053 10 0000 410</t>
  </si>
  <si>
    <t>992 1 14 06025 10 0000 430</t>
  </si>
  <si>
    <t>992 1 11 05035 10 0000 120</t>
  </si>
  <si>
    <t>992 1 16 07010 10 0000 140</t>
  </si>
  <si>
    <t>992 1 16 07090 10 0000 140</t>
  </si>
  <si>
    <t>Администрация Свободного сельского поселения</t>
  </si>
  <si>
    <t>992 2 02 15001 10 0000 150</t>
  </si>
  <si>
    <t>992 2 02 16001 10 0000 150</t>
  </si>
  <si>
    <t>992 2 02 35118 10 0000 150</t>
  </si>
  <si>
    <t>992 2 02 30024 10 0000 150</t>
  </si>
  <si>
    <t>992 2 07 05030 10 0000 150</t>
  </si>
  <si>
    <t>992 2 02 02999 10 0000 151</t>
  </si>
  <si>
    <t>01.05.04</t>
  </si>
  <si>
    <t>992 2 02 04025 10 0000 151</t>
  </si>
  <si>
    <t>992 2 07 05000 10 0000 180</t>
  </si>
  <si>
    <t>992 2 02 04999 10 0000 151</t>
  </si>
  <si>
    <t>2.04.004.0000</t>
  </si>
  <si>
    <t>1.11.004.012</t>
  </si>
  <si>
    <t>992 2 07 05000 10 000180</t>
  </si>
  <si>
    <t>1.11.004.002</t>
  </si>
  <si>
    <t>Всего прогноз поступления доходов в бюджет Свободного сельского поселения Приморско-Ахтарского района</t>
  </si>
  <si>
    <t xml:space="preserve">
Х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</si>
  <si>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</si>
  <si>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</si>
  <si>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х</t>
  </si>
  <si>
    <t>Всего прогноз кассовых поступлений в бюджет Свободного сельского поселения Приморско-Ахтарского района</t>
  </si>
  <si>
    <t>Раздел 2. Прогноз кассовых выплат из бюджета Свободного сельского поселения Приморско-Ахтарского района</t>
  </si>
  <si>
    <t>2.1. Прогноз кассовых выплат  в части расходов</t>
  </si>
  <si>
    <t>992 0102 0000000 000 000</t>
  </si>
  <si>
    <t>992 0104 0000000 000 000</t>
  </si>
  <si>
    <t>1.11.003.003</t>
  </si>
  <si>
    <t>992 0106 0000000 000 000</t>
  </si>
  <si>
    <t>992 0111 0000000 000 000</t>
  </si>
  <si>
    <t>992 0113 0000000 000 000</t>
  </si>
  <si>
    <t>992 0112 0000000 000 000</t>
  </si>
  <si>
    <t xml:space="preserve">992 0107 0000000 000 000 </t>
  </si>
  <si>
    <t>992 0203 0000000 000 000</t>
  </si>
  <si>
    <t>2.03.009.000</t>
  </si>
  <si>
    <t>992 0204 0000000 000 000</t>
  </si>
  <si>
    <t>992 0309 0000000 000 000</t>
  </si>
  <si>
    <t>992 0310 0000000 000 000</t>
  </si>
  <si>
    <t>990 0310 0000000 000 000</t>
  </si>
  <si>
    <t>992 0314 0000000 000 000</t>
  </si>
  <si>
    <t>992 0409 0000000 000 000</t>
  </si>
  <si>
    <t>992 0412 0000000 000 000</t>
  </si>
  <si>
    <t>992 0502 0000000 000 000</t>
  </si>
  <si>
    <t>1.11.002.075</t>
  </si>
  <si>
    <t>1.11.002.017</t>
  </si>
  <si>
    <t>2.02.067.001</t>
  </si>
  <si>
    <t>992 0503 0000000 000 000</t>
  </si>
  <si>
    <t>992 0707 0000000 000 000</t>
  </si>
  <si>
    <t>992 0505 0000000 000 000</t>
  </si>
  <si>
    <t>992 0801 0000000 000 000</t>
  </si>
  <si>
    <t>992 0908 0000000 000 000</t>
  </si>
  <si>
    <t>1.11.002.074</t>
  </si>
  <si>
    <t>2.04.004.000</t>
  </si>
  <si>
    <t>1.11.001.001</t>
  </si>
  <si>
    <t>992 1001 0000000 000 000</t>
  </si>
  <si>
    <t>992 1101 0000000 000 000</t>
  </si>
  <si>
    <t>992 1202 0000000 000 000</t>
  </si>
  <si>
    <t>992 1301 0000000 000 000</t>
  </si>
  <si>
    <t>Всего расходы</t>
  </si>
  <si>
    <r>
      <t xml:space="preserve">
</t>
    </r>
    <r>
      <rPr>
        <b/>
        <sz val="10"/>
        <color indexed="8"/>
        <rFont val="Times New Roman"/>
        <family val="1"/>
        <charset val="204"/>
      </rPr>
      <t>Х</t>
    </r>
  </si>
  <si>
    <t xml:space="preserve">2.2. Прогноз кассовых выплат  в части источников финансирования дефицита бюджета </t>
  </si>
  <si>
    <t>Итого прогноз кассовых выплат  в части источников финансирования дефицита бюджета</t>
  </si>
  <si>
    <t>Всего прогноз кассовых выплат из  бюджета Свободного сельского поселения Приморско-Ахтарского района</t>
  </si>
  <si>
    <t>Направление остатков на покрытие временного кассового разрыва</t>
  </si>
  <si>
    <r>
      <t xml:space="preserve">
</t>
    </r>
    <r>
      <rPr>
        <b/>
        <sz val="11"/>
        <color indexed="8"/>
        <rFont val="Times New Roman"/>
        <family val="1"/>
        <charset val="204"/>
      </rPr>
      <t>Х</t>
    </r>
  </si>
  <si>
    <t>Исполнитель</t>
  </si>
  <si>
    <t>992 2 02 25467 00 0000 150</t>
  </si>
  <si>
    <t xml:space="preserve">100 1 03 02231 01 0000 110                                                   </t>
  </si>
  <si>
    <t xml:space="preserve">100 1 03 02241 01 0000 110  </t>
  </si>
  <si>
    <t>100 1 03 02251 01 0000 110</t>
  </si>
  <si>
    <t>992 2 02 49999 100000 150</t>
  </si>
  <si>
    <t>992 2 02 19999 10 0000 150</t>
  </si>
  <si>
    <t>О.Ю.Филимончик</t>
  </si>
  <si>
    <t>Уточненный кассовый план исполнения  бюджета  Свободного сельского поселения Приморско-Ахтарского района в 2023 году</t>
  </si>
  <si>
    <t>25.08.2023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</si>
</sst>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"/>
  </numFmts>
  <fonts count="15" x14ac:knownFonts="1">
    <font>
      <sz val="10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4" fontId="7" fillId="0" borderId="6" xfId="0" applyNumberFormat="1" applyFont="1" applyFill="1" applyBorder="1" applyAlignment="1">
      <alignment wrapText="1"/>
    </xf>
    <xf numFmtId="164" fontId="7" fillId="0" borderId="6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wrapText="1"/>
    </xf>
    <xf numFmtId="165" fontId="7" fillId="0" borderId="6" xfId="0" applyNumberFormat="1" applyFont="1" applyFill="1" applyBorder="1"/>
    <xf numFmtId="164" fontId="7" fillId="0" borderId="6" xfId="0" applyNumberFormat="1" applyFont="1" applyFill="1" applyBorder="1"/>
    <xf numFmtId="0" fontId="7" fillId="0" borderId="6" xfId="0" applyFont="1" applyFill="1" applyBorder="1" applyAlignment="1">
      <alignment horizontal="justify"/>
    </xf>
    <xf numFmtId="49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49" fontId="7" fillId="0" borderId="6" xfId="0" applyNumberFormat="1" applyFont="1" applyFill="1" applyBorder="1"/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/>
    <xf numFmtId="165" fontId="8" fillId="0" borderId="6" xfId="0" applyNumberFormat="1" applyFont="1" applyFill="1" applyBorder="1"/>
    <xf numFmtId="49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/>
    <xf numFmtId="0" fontId="0" fillId="0" borderId="0" xfId="0" applyFill="1"/>
    <xf numFmtId="164" fontId="7" fillId="0" borderId="9" xfId="0" applyNumberFormat="1" applyFont="1" applyFill="1" applyBorder="1"/>
    <xf numFmtId="4" fontId="7" fillId="0" borderId="6" xfId="0" applyNumberFormat="1" applyFont="1" applyFill="1" applyBorder="1"/>
    <xf numFmtId="4" fontId="7" fillId="0" borderId="9" xfId="0" applyNumberFormat="1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164" fontId="7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164" fontId="9" fillId="0" borderId="6" xfId="0" applyNumberFormat="1" applyFont="1" applyFill="1" applyBorder="1"/>
    <xf numFmtId="4" fontId="9" fillId="0" borderId="7" xfId="0" applyNumberFormat="1" applyFont="1" applyFill="1" applyBorder="1"/>
    <xf numFmtId="164" fontId="9" fillId="0" borderId="7" xfId="0" applyNumberFormat="1" applyFont="1" applyFill="1" applyBorder="1"/>
    <xf numFmtId="0" fontId="7" fillId="0" borderId="5" xfId="0" applyFont="1" applyFill="1" applyBorder="1" applyAlignment="1">
      <alignment horizontal="left" vertical="top" wrapText="1"/>
    </xf>
    <xf numFmtId="164" fontId="7" fillId="0" borderId="7" xfId="0" applyNumberFormat="1" applyFont="1" applyFill="1" applyBorder="1"/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165" fontId="7" fillId="0" borderId="6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/>
    <xf numFmtId="164" fontId="7" fillId="0" borderId="7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wrapText="1"/>
    </xf>
    <xf numFmtId="165" fontId="9" fillId="0" borderId="6" xfId="0" applyNumberFormat="1" applyFont="1" applyFill="1" applyBorder="1" applyAlignment="1">
      <alignment wrapText="1"/>
    </xf>
    <xf numFmtId="164" fontId="9" fillId="0" borderId="6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0" borderId="9" xfId="0" applyFont="1" applyFill="1" applyBorder="1"/>
    <xf numFmtId="0" fontId="10" fillId="0" borderId="7" xfId="0" applyFont="1" applyFill="1" applyBorder="1"/>
    <xf numFmtId="0" fontId="10" fillId="0" borderId="6" xfId="0" applyFont="1" applyFill="1" applyBorder="1"/>
    <xf numFmtId="0" fontId="12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164" fontId="12" fillId="0" borderId="6" xfId="0" applyNumberFormat="1" applyFont="1" applyFill="1" applyBorder="1" applyAlignment="1">
      <alignment wrapText="1"/>
    </xf>
    <xf numFmtId="164" fontId="12" fillId="0" borderId="7" xfId="0" applyNumberFormat="1" applyFont="1" applyFill="1" applyBorder="1" applyAlignment="1">
      <alignment wrapText="1"/>
    </xf>
    <xf numFmtId="0" fontId="7" fillId="0" borderId="0" xfId="0" applyFont="1" applyFill="1"/>
    <xf numFmtId="0" fontId="10" fillId="0" borderId="0" xfId="0" applyFont="1" applyFill="1"/>
    <xf numFmtId="0" fontId="14" fillId="0" borderId="0" xfId="0" applyFont="1" applyFill="1"/>
    <xf numFmtId="164" fontId="14" fillId="0" borderId="0" xfId="0" applyNumberFormat="1" applyFont="1" applyFill="1"/>
    <xf numFmtId="0" fontId="7" fillId="0" borderId="7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6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7" xfId="0" applyFont="1" applyFill="1" applyBorder="1"/>
    <xf numFmtId="0" fontId="1" fillId="0" borderId="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7"/>
  <sheetViews>
    <sheetView tabSelected="1" zoomScaleNormal="100" workbookViewId="0">
      <selection activeCell="H14" sqref="H14"/>
    </sheetView>
  </sheetViews>
  <sheetFormatPr defaultColWidth="9.109375" defaultRowHeight="13.2" x14ac:dyDescent="0.25"/>
  <cols>
    <col min="1" max="1" width="29.33203125" style="1" customWidth="1"/>
    <col min="2" max="2" width="31.6640625" style="1" bestFit="1" customWidth="1"/>
    <col min="3" max="3" width="12.109375" style="1" customWidth="1"/>
    <col min="4" max="4" width="0.33203125" style="1" hidden="1" customWidth="1"/>
    <col min="5" max="5" width="13.88671875" style="1" bestFit="1" customWidth="1"/>
    <col min="6" max="6" width="12" style="1" bestFit="1" customWidth="1"/>
    <col min="7" max="7" width="10.5546875" style="1" customWidth="1"/>
    <col min="8" max="8" width="12.88671875" style="1" customWidth="1"/>
    <col min="9" max="9" width="13.6640625" style="1" customWidth="1"/>
    <col min="10" max="10" width="12.5546875" style="1" customWidth="1"/>
    <col min="11" max="11" width="12.5546875" style="1" bestFit="1" customWidth="1"/>
    <col min="12" max="12" width="13.44140625" style="1" customWidth="1"/>
    <col min="13" max="13" width="13" style="1" customWidth="1"/>
    <col min="14" max="14" width="13.33203125" style="1" customWidth="1"/>
    <col min="15" max="15" width="12.33203125" style="1" customWidth="1"/>
    <col min="16" max="16" width="11.6640625" style="1" customWidth="1"/>
    <col min="17" max="17" width="13.33203125" style="1" customWidth="1"/>
    <col min="18" max="18" width="12.44140625" style="1" bestFit="1" customWidth="1"/>
    <col min="19" max="19" width="9.109375" style="1"/>
    <col min="20" max="20" width="10.6640625" style="1" bestFit="1" customWidth="1"/>
    <col min="21" max="16384" width="9.109375" style="1"/>
  </cols>
  <sheetData>
    <row r="2" spans="1:17" ht="15.6" x14ac:dyDescent="0.3">
      <c r="J2" s="2" t="s">
        <v>0</v>
      </c>
      <c r="K2" s="2"/>
      <c r="L2" s="2"/>
      <c r="M2" s="2"/>
      <c r="N2" s="2"/>
      <c r="O2" s="2"/>
      <c r="P2" s="2"/>
      <c r="Q2" s="3"/>
    </row>
    <row r="3" spans="1:17" ht="30" customHeight="1" x14ac:dyDescent="0.3">
      <c r="J3" s="80" t="s">
        <v>1</v>
      </c>
      <c r="K3" s="80"/>
      <c r="L3" s="80"/>
      <c r="M3" s="80"/>
      <c r="N3" s="80"/>
      <c r="O3" s="80"/>
      <c r="P3" s="80"/>
      <c r="Q3" s="80"/>
    </row>
    <row r="4" spans="1:17" ht="29.25" customHeight="1" x14ac:dyDescent="0.3">
      <c r="F4" s="1" t="s">
        <v>2</v>
      </c>
      <c r="J4" s="3" t="s">
        <v>3</v>
      </c>
      <c r="K4" s="3"/>
      <c r="L4" s="3"/>
      <c r="M4" s="3"/>
      <c r="N4" s="3" t="s">
        <v>4</v>
      </c>
      <c r="O4" s="3"/>
      <c r="P4" s="3"/>
      <c r="Q4" s="3" t="s">
        <v>5</v>
      </c>
    </row>
    <row r="5" spans="1:17" ht="15.6" x14ac:dyDescent="0.3">
      <c r="J5" s="2" t="s">
        <v>6</v>
      </c>
      <c r="K5" s="2"/>
      <c r="L5" s="2"/>
      <c r="M5" s="2"/>
      <c r="N5" s="2"/>
      <c r="O5" s="2"/>
      <c r="P5" s="2"/>
      <c r="Q5" s="3"/>
    </row>
    <row r="6" spans="1:17" ht="20.25" customHeight="1" x14ac:dyDescent="0.3">
      <c r="J6" s="3" t="s">
        <v>132</v>
      </c>
      <c r="K6" s="3"/>
      <c r="L6" s="3"/>
      <c r="M6" s="3"/>
      <c r="N6" s="3"/>
      <c r="O6" s="3"/>
      <c r="P6" s="3"/>
      <c r="Q6" s="3"/>
    </row>
    <row r="7" spans="1:17" ht="15.6" x14ac:dyDescent="0.3">
      <c r="J7" s="4" t="s">
        <v>7</v>
      </c>
      <c r="K7" s="3"/>
      <c r="L7" s="3"/>
      <c r="M7" s="3"/>
      <c r="N7" s="3"/>
      <c r="O7" s="3"/>
      <c r="P7" s="3"/>
      <c r="Q7" s="3"/>
    </row>
    <row r="9" spans="1:17" hidden="1" x14ac:dyDescent="0.25"/>
    <row r="10" spans="1:17" hidden="1" x14ac:dyDescent="0.25"/>
    <row r="11" spans="1:17" ht="15" customHeight="1" x14ac:dyDescent="0.3">
      <c r="A11" s="81" t="s">
        <v>131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7" ht="17.25" customHeight="1" x14ac:dyDescent="0.35">
      <c r="C12" s="5"/>
      <c r="D12" s="5"/>
      <c r="E12" s="6"/>
      <c r="F12" s="7"/>
      <c r="G12" s="8"/>
      <c r="Q12" s="9" t="s">
        <v>8</v>
      </c>
    </row>
    <row r="13" spans="1:17" ht="15" customHeight="1" x14ac:dyDescent="0.25">
      <c r="A13" s="82" t="s">
        <v>9</v>
      </c>
      <c r="B13" s="84" t="s">
        <v>10</v>
      </c>
      <c r="C13" s="84" t="s">
        <v>11</v>
      </c>
      <c r="D13" s="84" t="s">
        <v>12</v>
      </c>
      <c r="E13" s="84" t="s">
        <v>13</v>
      </c>
      <c r="F13" s="86" t="s">
        <v>14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7" ht="60.75" customHeight="1" x14ac:dyDescent="0.25">
      <c r="A14" s="83"/>
      <c r="B14" s="85"/>
      <c r="C14" s="85"/>
      <c r="D14" s="85"/>
      <c r="E14" s="85"/>
      <c r="F14" s="10" t="s">
        <v>15</v>
      </c>
      <c r="G14" s="10" t="s">
        <v>16</v>
      </c>
      <c r="H14" s="10" t="s">
        <v>17</v>
      </c>
      <c r="I14" s="10" t="s">
        <v>18</v>
      </c>
      <c r="J14" s="10" t="s">
        <v>19</v>
      </c>
      <c r="K14" s="10" t="s">
        <v>20</v>
      </c>
      <c r="L14" s="10" t="s">
        <v>21</v>
      </c>
      <c r="M14" s="10" t="s">
        <v>22</v>
      </c>
      <c r="N14" s="10" t="s">
        <v>23</v>
      </c>
      <c r="O14" s="10" t="s">
        <v>24</v>
      </c>
      <c r="P14" s="10" t="s">
        <v>25</v>
      </c>
      <c r="Q14" s="11" t="s">
        <v>26</v>
      </c>
    </row>
    <row r="15" spans="1:17" ht="43.5" customHeight="1" x14ac:dyDescent="0.25">
      <c r="A15" s="12" t="s">
        <v>27</v>
      </c>
      <c r="B15" s="13"/>
      <c r="C15" s="13"/>
      <c r="D15" s="13"/>
      <c r="E15" s="14"/>
      <c r="F15" s="15"/>
      <c r="G15" s="15"/>
      <c r="H15" s="15" t="s">
        <v>2</v>
      </c>
      <c r="I15" s="15"/>
      <c r="J15" s="15"/>
      <c r="K15" s="15"/>
      <c r="L15" s="15"/>
      <c r="M15" s="15"/>
      <c r="N15" s="15"/>
      <c r="O15" s="15"/>
      <c r="P15" s="15"/>
      <c r="Q15" s="16"/>
    </row>
    <row r="16" spans="1:17" ht="16.5" customHeight="1" x14ac:dyDescent="0.25">
      <c r="A16" s="12" t="s">
        <v>28</v>
      </c>
      <c r="B16" s="13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7"/>
    </row>
    <row r="17" spans="1:19" ht="13.8" x14ac:dyDescent="0.25">
      <c r="A17" s="12" t="s">
        <v>29</v>
      </c>
      <c r="B17" s="13"/>
      <c r="C17" s="13"/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7"/>
    </row>
    <row r="18" spans="1:19" ht="16.5" customHeight="1" x14ac:dyDescent="0.25">
      <c r="A18" s="74" t="s">
        <v>30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6"/>
    </row>
    <row r="19" spans="1:19" ht="15.6" customHeight="1" x14ac:dyDescent="0.25">
      <c r="A19" s="74" t="s">
        <v>31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</row>
    <row r="20" spans="1:19" ht="21" hidden="1" customHeight="1" x14ac:dyDescent="0.25">
      <c r="A20" s="71" t="s">
        <v>32</v>
      </c>
      <c r="B20" s="72" t="s">
        <v>33</v>
      </c>
      <c r="C20" s="18" t="s">
        <v>34</v>
      </c>
      <c r="D20" s="72"/>
      <c r="E20" s="19">
        <f>F20+G20+H20+I20+J20+K20+L20+M20+N20+O20+P20+Q20</f>
        <v>0</v>
      </c>
      <c r="F20" s="72"/>
      <c r="G20" s="72"/>
      <c r="H20" s="72"/>
      <c r="I20" s="72"/>
      <c r="J20" s="72"/>
      <c r="K20" s="72"/>
      <c r="L20" s="72"/>
      <c r="M20" s="73"/>
      <c r="N20" s="72"/>
      <c r="O20" s="72"/>
      <c r="P20" s="72"/>
      <c r="Q20" s="70"/>
    </row>
    <row r="21" spans="1:19" ht="17.25" customHeight="1" x14ac:dyDescent="0.25">
      <c r="A21" s="71" t="s">
        <v>35</v>
      </c>
      <c r="B21" s="20" t="s">
        <v>125</v>
      </c>
      <c r="C21" s="18" t="s">
        <v>34</v>
      </c>
      <c r="D21" s="21" t="s">
        <v>36</v>
      </c>
      <c r="E21" s="19">
        <f t="shared" ref="E21:E43" si="0">SUM(F21:Q21)</f>
        <v>804700</v>
      </c>
      <c r="F21" s="19">
        <v>50000</v>
      </c>
      <c r="G21" s="19">
        <v>50000</v>
      </c>
      <c r="H21" s="19">
        <v>60000</v>
      </c>
      <c r="I21" s="19">
        <v>60000</v>
      </c>
      <c r="J21" s="19">
        <v>60000</v>
      </c>
      <c r="K21" s="19">
        <v>60000</v>
      </c>
      <c r="L21" s="19">
        <v>60000</v>
      </c>
      <c r="M21" s="19">
        <v>60000</v>
      </c>
      <c r="N21" s="19">
        <v>60000</v>
      </c>
      <c r="O21" s="19">
        <v>60000</v>
      </c>
      <c r="P21" s="19">
        <v>71700</v>
      </c>
      <c r="Q21" s="22">
        <v>153000</v>
      </c>
      <c r="R21" s="23"/>
    </row>
    <row r="22" spans="1:19" ht="15" customHeight="1" x14ac:dyDescent="0.25">
      <c r="A22" s="71" t="s">
        <v>35</v>
      </c>
      <c r="B22" s="20" t="s">
        <v>126</v>
      </c>
      <c r="C22" s="18" t="s">
        <v>34</v>
      </c>
      <c r="D22" s="21"/>
      <c r="E22" s="19">
        <f t="shared" si="0"/>
        <v>4000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1000</v>
      </c>
      <c r="M22" s="19">
        <v>0</v>
      </c>
      <c r="N22" s="19">
        <v>0</v>
      </c>
      <c r="O22" s="19">
        <v>1000</v>
      </c>
      <c r="P22" s="19">
        <v>0</v>
      </c>
      <c r="Q22" s="22">
        <v>2000</v>
      </c>
      <c r="R22" s="23"/>
    </row>
    <row r="23" spans="1:19" ht="19.95" customHeight="1" x14ac:dyDescent="0.25">
      <c r="A23" s="71" t="s">
        <v>35</v>
      </c>
      <c r="B23" s="20" t="s">
        <v>127</v>
      </c>
      <c r="C23" s="18" t="s">
        <v>34</v>
      </c>
      <c r="D23" s="21"/>
      <c r="E23" s="19">
        <f t="shared" si="0"/>
        <v>1033400</v>
      </c>
      <c r="F23" s="19">
        <v>92400</v>
      </c>
      <c r="G23" s="19">
        <v>94000</v>
      </c>
      <c r="H23" s="19">
        <v>94000</v>
      </c>
      <c r="I23" s="19">
        <v>94000</v>
      </c>
      <c r="J23" s="19">
        <v>94000</v>
      </c>
      <c r="K23" s="19">
        <v>94000</v>
      </c>
      <c r="L23" s="19">
        <v>94000</v>
      </c>
      <c r="M23" s="19">
        <v>94000</v>
      </c>
      <c r="N23" s="19">
        <v>94000</v>
      </c>
      <c r="O23" s="19">
        <v>94000</v>
      </c>
      <c r="P23" s="19">
        <v>94000</v>
      </c>
      <c r="Q23" s="22">
        <v>1000</v>
      </c>
      <c r="R23" s="23"/>
    </row>
    <row r="24" spans="1:19" ht="15.75" hidden="1" customHeight="1" x14ac:dyDescent="0.25">
      <c r="A24" s="71" t="s">
        <v>35</v>
      </c>
      <c r="B24" s="20" t="s">
        <v>37</v>
      </c>
      <c r="C24" s="18" t="s">
        <v>34</v>
      </c>
      <c r="D24" s="21"/>
      <c r="E24" s="19">
        <f t="shared" si="0"/>
        <v>0</v>
      </c>
      <c r="F24" s="19"/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2">
        <v>0</v>
      </c>
    </row>
    <row r="25" spans="1:19" ht="15.6" customHeight="1" x14ac:dyDescent="0.25">
      <c r="A25" s="71" t="s">
        <v>38</v>
      </c>
      <c r="B25" s="72" t="s">
        <v>39</v>
      </c>
      <c r="C25" s="18" t="s">
        <v>34</v>
      </c>
      <c r="D25" s="21" t="s">
        <v>36</v>
      </c>
      <c r="E25" s="19">
        <f t="shared" si="0"/>
        <v>1353000</v>
      </c>
      <c r="F25" s="19">
        <v>40000</v>
      </c>
      <c r="G25" s="19">
        <v>40000</v>
      </c>
      <c r="H25" s="19">
        <v>40000</v>
      </c>
      <c r="I25" s="19">
        <v>60000</v>
      </c>
      <c r="J25" s="19">
        <v>60000</v>
      </c>
      <c r="K25" s="19">
        <v>60000</v>
      </c>
      <c r="L25" s="19">
        <v>110000</v>
      </c>
      <c r="M25" s="19">
        <v>140000</v>
      </c>
      <c r="N25" s="19">
        <v>136000</v>
      </c>
      <c r="O25" s="19">
        <v>200000</v>
      </c>
      <c r="P25" s="19">
        <v>190000</v>
      </c>
      <c r="Q25" s="22">
        <v>277000</v>
      </c>
      <c r="R25" s="23"/>
      <c r="S25" s="24"/>
    </row>
    <row r="26" spans="1:19" ht="18.75" customHeight="1" x14ac:dyDescent="0.25">
      <c r="A26" s="71" t="s">
        <v>38</v>
      </c>
      <c r="B26" s="72" t="s">
        <v>40</v>
      </c>
      <c r="C26" s="18" t="s">
        <v>34</v>
      </c>
      <c r="D26" s="21" t="s">
        <v>36</v>
      </c>
      <c r="E26" s="19">
        <f t="shared" si="0"/>
        <v>1120000</v>
      </c>
      <c r="F26" s="19"/>
      <c r="G26" s="19"/>
      <c r="H26" s="19">
        <v>700000</v>
      </c>
      <c r="I26" s="19">
        <v>200000</v>
      </c>
      <c r="J26" s="19">
        <v>50000</v>
      </c>
      <c r="K26" s="19">
        <v>50000</v>
      </c>
      <c r="L26" s="19"/>
      <c r="M26" s="19"/>
      <c r="N26" s="19">
        <v>100000</v>
      </c>
      <c r="O26" s="19">
        <v>20000</v>
      </c>
      <c r="P26" s="19"/>
      <c r="Q26" s="22"/>
      <c r="R26" s="23"/>
    </row>
    <row r="27" spans="1:19" ht="17.25" customHeight="1" x14ac:dyDescent="0.25">
      <c r="A27" s="71" t="s">
        <v>38</v>
      </c>
      <c r="B27" s="72" t="s">
        <v>41</v>
      </c>
      <c r="C27" s="18" t="s">
        <v>34</v>
      </c>
      <c r="D27" s="21" t="s">
        <v>36</v>
      </c>
      <c r="E27" s="19">
        <f t="shared" si="0"/>
        <v>402000</v>
      </c>
      <c r="F27" s="19"/>
      <c r="G27" s="19"/>
      <c r="H27" s="19"/>
      <c r="I27" s="19"/>
      <c r="J27" s="19">
        <v>25000</v>
      </c>
      <c r="K27" s="19"/>
      <c r="L27" s="19"/>
      <c r="M27" s="19"/>
      <c r="N27" s="19"/>
      <c r="O27" s="19">
        <v>27000</v>
      </c>
      <c r="P27" s="19">
        <v>50000</v>
      </c>
      <c r="Q27" s="22">
        <v>300000</v>
      </c>
    </row>
    <row r="28" spans="1:19" ht="15.75" customHeight="1" x14ac:dyDescent="0.25">
      <c r="A28" s="12" t="s">
        <v>38</v>
      </c>
      <c r="B28" s="72" t="s">
        <v>42</v>
      </c>
      <c r="C28" s="18" t="s">
        <v>34</v>
      </c>
      <c r="D28" s="21"/>
      <c r="E28" s="19">
        <f t="shared" si="0"/>
        <v>570000</v>
      </c>
      <c r="F28" s="19">
        <v>10000</v>
      </c>
      <c r="G28" s="19">
        <v>73000</v>
      </c>
      <c r="H28" s="19">
        <v>80000</v>
      </c>
      <c r="I28" s="19">
        <v>5000</v>
      </c>
      <c r="J28" s="19">
        <v>80000</v>
      </c>
      <c r="K28" s="19">
        <v>60000</v>
      </c>
      <c r="L28" s="19">
        <v>100000</v>
      </c>
      <c r="M28" s="19">
        <v>100000</v>
      </c>
      <c r="N28" s="19">
        <v>5000</v>
      </c>
      <c r="O28" s="19"/>
      <c r="P28" s="19"/>
      <c r="Q28" s="22">
        <v>57000</v>
      </c>
      <c r="R28" s="23"/>
    </row>
    <row r="29" spans="1:19" ht="16.5" customHeight="1" x14ac:dyDescent="0.25">
      <c r="A29" s="12" t="s">
        <v>38</v>
      </c>
      <c r="B29" s="72" t="s">
        <v>43</v>
      </c>
      <c r="C29" s="18" t="s">
        <v>34</v>
      </c>
      <c r="D29" s="21" t="s">
        <v>36</v>
      </c>
      <c r="E29" s="19">
        <f t="shared" si="0"/>
        <v>2643000</v>
      </c>
      <c r="F29" s="19"/>
      <c r="G29" s="19"/>
      <c r="H29" s="19"/>
      <c r="I29" s="19"/>
      <c r="J29" s="19">
        <v>50000</v>
      </c>
      <c r="K29" s="19">
        <v>50000</v>
      </c>
      <c r="L29" s="19">
        <v>50000</v>
      </c>
      <c r="M29" s="19">
        <v>100000</v>
      </c>
      <c r="N29" s="19">
        <v>150000</v>
      </c>
      <c r="O29" s="19">
        <v>270000</v>
      </c>
      <c r="P29" s="19">
        <v>1535000</v>
      </c>
      <c r="Q29" s="22">
        <v>438000</v>
      </c>
    </row>
    <row r="30" spans="1:19" ht="27.75" hidden="1" customHeight="1" x14ac:dyDescent="0.25">
      <c r="A30" s="12" t="s">
        <v>44</v>
      </c>
      <c r="B30" s="72" t="s">
        <v>45</v>
      </c>
      <c r="C30" s="18" t="s">
        <v>34</v>
      </c>
      <c r="D30" s="21"/>
      <c r="E30" s="19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2"/>
    </row>
    <row r="31" spans="1:19" ht="25.5" hidden="1" customHeight="1" x14ac:dyDescent="0.25">
      <c r="A31" s="12"/>
      <c r="B31" s="72" t="s">
        <v>46</v>
      </c>
      <c r="C31" s="18">
        <v>36892</v>
      </c>
      <c r="D31" s="21"/>
      <c r="E31" s="19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</row>
    <row r="32" spans="1:19" ht="0.75" hidden="1" customHeight="1" x14ac:dyDescent="0.25">
      <c r="A32" s="12" t="s">
        <v>47</v>
      </c>
      <c r="B32" s="72" t="s">
        <v>48</v>
      </c>
      <c r="C32" s="18">
        <v>36892</v>
      </c>
      <c r="D32" s="21"/>
      <c r="E32" s="19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2"/>
    </row>
    <row r="33" spans="1:20" ht="21" hidden="1" customHeight="1" x14ac:dyDescent="0.25">
      <c r="A33" s="12"/>
      <c r="B33" s="25" t="s">
        <v>49</v>
      </c>
      <c r="C33" s="18">
        <v>38473</v>
      </c>
      <c r="D33" s="21"/>
      <c r="E33" s="19">
        <f t="shared" si="0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</row>
    <row r="34" spans="1:20" ht="18" hidden="1" customHeight="1" x14ac:dyDescent="0.25">
      <c r="A34" s="12"/>
      <c r="B34" s="25" t="s">
        <v>49</v>
      </c>
      <c r="C34" s="18">
        <v>39203</v>
      </c>
      <c r="D34" s="21"/>
      <c r="E34" s="19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2"/>
    </row>
    <row r="35" spans="1:20" ht="22.5" hidden="1" customHeight="1" x14ac:dyDescent="0.25">
      <c r="A35" s="12"/>
      <c r="B35" s="72" t="s">
        <v>50</v>
      </c>
      <c r="C35" s="18">
        <v>46174</v>
      </c>
      <c r="D35" s="21"/>
      <c r="E35" s="19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2"/>
    </row>
    <row r="36" spans="1:20" ht="28.5" hidden="1" customHeight="1" x14ac:dyDescent="0.25">
      <c r="A36" s="12" t="s">
        <v>51</v>
      </c>
      <c r="B36" s="25" t="s">
        <v>52</v>
      </c>
      <c r="C36" s="18">
        <v>36892</v>
      </c>
      <c r="D36" s="21"/>
      <c r="E36" s="19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2"/>
    </row>
    <row r="37" spans="1:20" ht="21" hidden="1" customHeight="1" x14ac:dyDescent="0.25">
      <c r="A37" s="12" t="s">
        <v>51</v>
      </c>
      <c r="B37" s="25" t="s">
        <v>53</v>
      </c>
      <c r="C37" s="18" t="s">
        <v>34</v>
      </c>
      <c r="D37" s="21"/>
      <c r="E37" s="19">
        <f t="shared" si="0"/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2"/>
    </row>
    <row r="38" spans="1:20" ht="20.25" hidden="1" customHeight="1" x14ac:dyDescent="0.25">
      <c r="A38" s="12"/>
      <c r="B38" s="25" t="s">
        <v>54</v>
      </c>
      <c r="C38" s="18" t="s">
        <v>34</v>
      </c>
      <c r="D38" s="21"/>
      <c r="E38" s="19">
        <f t="shared" si="0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2"/>
    </row>
    <row r="39" spans="1:20" ht="23.25" hidden="1" customHeight="1" x14ac:dyDescent="0.25">
      <c r="A39" s="12" t="s">
        <v>51</v>
      </c>
      <c r="B39" s="25" t="s">
        <v>55</v>
      </c>
      <c r="C39" s="18" t="s">
        <v>34</v>
      </c>
      <c r="D39" s="21"/>
      <c r="E39" s="19">
        <f t="shared" si="0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2"/>
    </row>
    <row r="40" spans="1:20" ht="22.5" hidden="1" customHeight="1" x14ac:dyDescent="0.25">
      <c r="A40" s="12" t="s">
        <v>51</v>
      </c>
      <c r="B40" s="72" t="s">
        <v>56</v>
      </c>
      <c r="C40" s="18" t="s">
        <v>34</v>
      </c>
      <c r="D40" s="21" t="s">
        <v>36</v>
      </c>
      <c r="E40" s="19">
        <f t="shared" si="0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2"/>
    </row>
    <row r="41" spans="1:20" ht="27.75" hidden="1" customHeight="1" x14ac:dyDescent="0.25">
      <c r="A41" s="12" t="s">
        <v>51</v>
      </c>
      <c r="B41" s="72"/>
      <c r="C41" s="18" t="s">
        <v>34</v>
      </c>
      <c r="D41" s="21"/>
      <c r="E41" s="19">
        <f t="shared" si="0"/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2"/>
    </row>
    <row r="42" spans="1:20" ht="28.5" hidden="1" customHeight="1" x14ac:dyDescent="0.25">
      <c r="A42" s="12" t="s">
        <v>51</v>
      </c>
      <c r="B42" s="72"/>
      <c r="C42" s="18" t="s">
        <v>34</v>
      </c>
      <c r="D42" s="21"/>
      <c r="E42" s="19">
        <f t="shared" si="0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2"/>
    </row>
    <row r="43" spans="1:20" ht="29.25" hidden="1" customHeight="1" x14ac:dyDescent="0.25">
      <c r="A43" s="12" t="s">
        <v>51</v>
      </c>
      <c r="B43" s="72"/>
      <c r="C43" s="18" t="s">
        <v>34</v>
      </c>
      <c r="D43" s="21"/>
      <c r="E43" s="19">
        <f t="shared" si="0"/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2"/>
    </row>
    <row r="44" spans="1:20" ht="27" customHeight="1" x14ac:dyDescent="0.25">
      <c r="A44" s="12"/>
      <c r="B44" s="72" t="s">
        <v>57</v>
      </c>
      <c r="C44" s="18"/>
      <c r="D44" s="21"/>
      <c r="E44" s="19">
        <f>SUM(F44:Q44)</f>
        <v>55000</v>
      </c>
      <c r="F44" s="19"/>
      <c r="G44" s="19">
        <v>8000</v>
      </c>
      <c r="H44" s="19">
        <v>4000</v>
      </c>
      <c r="I44" s="19">
        <v>5000</v>
      </c>
      <c r="J44" s="19">
        <v>4000</v>
      </c>
      <c r="K44" s="19">
        <v>4000</v>
      </c>
      <c r="L44" s="19">
        <v>5000</v>
      </c>
      <c r="M44" s="19">
        <v>5000</v>
      </c>
      <c r="N44" s="19">
        <v>5000</v>
      </c>
      <c r="O44" s="19">
        <v>5000</v>
      </c>
      <c r="P44" s="19">
        <v>5000</v>
      </c>
      <c r="Q44" s="22">
        <v>5000</v>
      </c>
      <c r="R44" s="23"/>
      <c r="T44" s="23"/>
    </row>
    <row r="45" spans="1:20" ht="29.25" hidden="1" customHeight="1" x14ac:dyDescent="0.25">
      <c r="A45" s="12"/>
      <c r="B45" s="72" t="s">
        <v>58</v>
      </c>
      <c r="C45" s="18"/>
      <c r="D45" s="21"/>
      <c r="E45" s="19">
        <f>SUM(Q45)</f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2"/>
      <c r="R45" s="23"/>
      <c r="T45" s="23"/>
    </row>
    <row r="46" spans="1:20" ht="15" hidden="1" customHeight="1" x14ac:dyDescent="0.25">
      <c r="A46" s="12"/>
      <c r="B46" s="72" t="s">
        <v>59</v>
      </c>
      <c r="C46" s="18"/>
      <c r="D46" s="21"/>
      <c r="E46" s="19">
        <f>SUM(Q46)</f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2"/>
      <c r="R46" s="23"/>
      <c r="T46" s="23"/>
    </row>
    <row r="47" spans="1:20" ht="24.6" customHeight="1" x14ac:dyDescent="0.25">
      <c r="A47" s="12" t="s">
        <v>60</v>
      </c>
      <c r="B47" s="72" t="s">
        <v>61</v>
      </c>
      <c r="C47" s="18"/>
      <c r="D47" s="21"/>
      <c r="E47" s="19">
        <f>SUM(F47:Q47)</f>
        <v>3267800</v>
      </c>
      <c r="F47" s="19">
        <v>816000</v>
      </c>
      <c r="G47" s="19">
        <v>0</v>
      </c>
      <c r="H47" s="19">
        <v>0</v>
      </c>
      <c r="I47" s="19">
        <v>816000</v>
      </c>
      <c r="J47" s="19">
        <v>0</v>
      </c>
      <c r="K47" s="19">
        <v>0</v>
      </c>
      <c r="L47" s="19">
        <v>816000</v>
      </c>
      <c r="M47" s="19">
        <v>0</v>
      </c>
      <c r="N47" s="19">
        <v>0</v>
      </c>
      <c r="O47" s="19">
        <v>819800</v>
      </c>
      <c r="P47" s="19">
        <v>0</v>
      </c>
      <c r="Q47" s="22">
        <v>0</v>
      </c>
    </row>
    <row r="48" spans="1:20" s="31" customFormat="1" ht="27.6" x14ac:dyDescent="0.25">
      <c r="A48" s="26" t="s">
        <v>60</v>
      </c>
      <c r="B48" s="27" t="s">
        <v>62</v>
      </c>
      <c r="C48" s="28"/>
      <c r="D48" s="29"/>
      <c r="E48" s="30">
        <f>SUM(F48:Q48)</f>
        <v>285300</v>
      </c>
      <c r="F48" s="30">
        <v>71300</v>
      </c>
      <c r="G48" s="30">
        <v>0</v>
      </c>
      <c r="H48" s="30">
        <v>0</v>
      </c>
      <c r="I48" s="30">
        <v>71300</v>
      </c>
      <c r="J48" s="30">
        <v>0</v>
      </c>
      <c r="K48" s="30">
        <v>0</v>
      </c>
      <c r="L48" s="30">
        <v>71300</v>
      </c>
      <c r="M48" s="30">
        <v>0</v>
      </c>
      <c r="N48" s="30">
        <v>0</v>
      </c>
      <c r="O48" s="30">
        <v>71400</v>
      </c>
      <c r="P48" s="30">
        <v>0</v>
      </c>
      <c r="Q48" s="22">
        <v>0</v>
      </c>
    </row>
    <row r="49" spans="1:17" ht="27.6" x14ac:dyDescent="0.25">
      <c r="A49" s="12" t="s">
        <v>60</v>
      </c>
      <c r="B49" s="72" t="s">
        <v>124</v>
      </c>
      <c r="C49" s="18"/>
      <c r="D49" s="21"/>
      <c r="E49" s="19">
        <f>SUM(F49:Q49)</f>
        <v>879800</v>
      </c>
      <c r="F49" s="19">
        <v>0</v>
      </c>
      <c r="G49" s="19">
        <v>0</v>
      </c>
      <c r="H49" s="19">
        <v>0</v>
      </c>
      <c r="I49" s="19">
        <v>879800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22">
        <v>0</v>
      </c>
    </row>
    <row r="50" spans="1:17" ht="37.950000000000003" customHeight="1" x14ac:dyDescent="0.25">
      <c r="A50" s="12" t="s">
        <v>60</v>
      </c>
      <c r="B50" s="72" t="s">
        <v>63</v>
      </c>
      <c r="C50" s="18"/>
      <c r="D50" s="21" t="s">
        <v>36</v>
      </c>
      <c r="E50" s="19">
        <f>SUM(F50:Q50)</f>
        <v>296600</v>
      </c>
      <c r="F50" s="32">
        <v>21325</v>
      </c>
      <c r="G50" s="32">
        <v>21325</v>
      </c>
      <c r="H50" s="32">
        <v>25395</v>
      </c>
      <c r="I50" s="32">
        <v>25395</v>
      </c>
      <c r="J50" s="32">
        <v>25395</v>
      </c>
      <c r="K50" s="32">
        <v>25395</v>
      </c>
      <c r="L50" s="32">
        <v>25395</v>
      </c>
      <c r="M50" s="32">
        <v>25395</v>
      </c>
      <c r="N50" s="32">
        <v>25395</v>
      </c>
      <c r="O50" s="32">
        <v>25395</v>
      </c>
      <c r="P50" s="32">
        <v>25395</v>
      </c>
      <c r="Q50" s="32">
        <v>25395</v>
      </c>
    </row>
    <row r="51" spans="1:17" ht="24" customHeight="1" x14ac:dyDescent="0.25">
      <c r="A51" s="12" t="s">
        <v>60</v>
      </c>
      <c r="B51" s="72" t="s">
        <v>64</v>
      </c>
      <c r="C51" s="18"/>
      <c r="D51" s="21" t="s">
        <v>36</v>
      </c>
      <c r="E51" s="19">
        <f>SUM(F51:Q51)</f>
        <v>3800</v>
      </c>
      <c r="F51" s="19"/>
      <c r="G51" s="33"/>
      <c r="H51" s="33"/>
      <c r="I51" s="33"/>
      <c r="J51" s="33"/>
      <c r="K51" s="33"/>
      <c r="L51" s="33"/>
      <c r="M51" s="33"/>
      <c r="N51" s="34"/>
      <c r="O51" s="33"/>
      <c r="P51" s="33"/>
      <c r="Q51" s="22">
        <v>3800</v>
      </c>
    </row>
    <row r="52" spans="1:17" ht="25.2" hidden="1" customHeight="1" x14ac:dyDescent="0.25">
      <c r="A52" s="12" t="s">
        <v>60</v>
      </c>
      <c r="B52" s="72" t="s">
        <v>65</v>
      </c>
      <c r="C52" s="18"/>
      <c r="D52" s="21" t="s">
        <v>36</v>
      </c>
      <c r="E52" s="19"/>
      <c r="F52" s="19"/>
      <c r="G52" s="33"/>
      <c r="H52" s="33"/>
      <c r="I52" s="33"/>
      <c r="J52" s="33"/>
      <c r="K52" s="33"/>
      <c r="L52" s="33"/>
      <c r="M52" s="33"/>
      <c r="N52" s="34"/>
      <c r="O52" s="33"/>
      <c r="P52" s="33"/>
      <c r="Q52" s="22"/>
    </row>
    <row r="53" spans="1:17" ht="0.75" hidden="1" customHeight="1" x14ac:dyDescent="0.25">
      <c r="A53" s="12" t="s">
        <v>60</v>
      </c>
      <c r="B53" s="72" t="s">
        <v>66</v>
      </c>
      <c r="C53" s="18">
        <v>45352</v>
      </c>
      <c r="D53" s="21"/>
      <c r="E53" s="19">
        <f t="shared" ref="E53:E67" si="1">SUM(F53:Q53)</f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2"/>
    </row>
    <row r="54" spans="1:17" ht="24" hidden="1" customHeight="1" x14ac:dyDescent="0.25">
      <c r="A54" s="12" t="s">
        <v>60</v>
      </c>
      <c r="B54" s="72" t="s">
        <v>66</v>
      </c>
      <c r="C54" s="18">
        <v>37377</v>
      </c>
      <c r="D54" s="21"/>
      <c r="E54" s="19">
        <f t="shared" si="1"/>
        <v>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2"/>
    </row>
    <row r="55" spans="1:17" ht="23.25" hidden="1" customHeight="1" x14ac:dyDescent="0.25">
      <c r="A55" s="12" t="s">
        <v>60</v>
      </c>
      <c r="B55" s="72" t="s">
        <v>66</v>
      </c>
      <c r="C55" s="35" t="s">
        <v>67</v>
      </c>
      <c r="D55" s="36"/>
      <c r="E55" s="19">
        <f t="shared" si="1"/>
        <v>0</v>
      </c>
      <c r="F55" s="36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</row>
    <row r="56" spans="1:17" ht="24" hidden="1" customHeight="1" x14ac:dyDescent="0.25">
      <c r="A56" s="12" t="s">
        <v>60</v>
      </c>
      <c r="B56" s="72" t="s">
        <v>66</v>
      </c>
      <c r="C56" s="18">
        <v>45352</v>
      </c>
      <c r="D56" s="21"/>
      <c r="E56" s="19">
        <f t="shared" si="1"/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</row>
    <row r="57" spans="1:17" ht="24" hidden="1" customHeight="1" x14ac:dyDescent="0.25">
      <c r="A57" s="12" t="s">
        <v>60</v>
      </c>
      <c r="B57" s="72" t="s">
        <v>66</v>
      </c>
      <c r="C57" s="18">
        <v>11018</v>
      </c>
      <c r="D57" s="21"/>
      <c r="E57" s="19">
        <f t="shared" si="1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</row>
    <row r="58" spans="1:17" ht="24" hidden="1" customHeight="1" x14ac:dyDescent="0.25">
      <c r="A58" s="12" t="s">
        <v>60</v>
      </c>
      <c r="B58" s="72" t="s">
        <v>66</v>
      </c>
      <c r="C58" s="18">
        <v>11383</v>
      </c>
      <c r="D58" s="21"/>
      <c r="E58" s="19">
        <f t="shared" si="1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2"/>
    </row>
    <row r="59" spans="1:17" ht="24" hidden="1" customHeight="1" x14ac:dyDescent="0.25">
      <c r="A59" s="12" t="s">
        <v>60</v>
      </c>
      <c r="B59" s="72" t="s">
        <v>66</v>
      </c>
      <c r="C59" s="18">
        <v>13210</v>
      </c>
      <c r="D59" s="21"/>
      <c r="E59" s="19">
        <f t="shared" si="1"/>
        <v>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2"/>
    </row>
    <row r="60" spans="1:17" ht="24" hidden="1" customHeight="1" x14ac:dyDescent="0.25">
      <c r="A60" s="12" t="s">
        <v>60</v>
      </c>
      <c r="B60" s="72" t="s">
        <v>66</v>
      </c>
      <c r="C60" s="18">
        <v>13940</v>
      </c>
      <c r="D60" s="21"/>
      <c r="E60" s="19">
        <f t="shared" si="1"/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2"/>
    </row>
    <row r="61" spans="1:17" ht="24" hidden="1" customHeight="1" x14ac:dyDescent="0.25">
      <c r="A61" s="12" t="s">
        <v>60</v>
      </c>
      <c r="B61" s="72" t="s">
        <v>68</v>
      </c>
      <c r="C61" s="18">
        <v>40210</v>
      </c>
      <c r="D61" s="21"/>
      <c r="E61" s="19">
        <f t="shared" si="1"/>
        <v>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2"/>
    </row>
    <row r="62" spans="1:17" ht="24" hidden="1" customHeight="1" x14ac:dyDescent="0.25">
      <c r="A62" s="12" t="s">
        <v>60</v>
      </c>
      <c r="B62" s="25" t="s">
        <v>69</v>
      </c>
      <c r="C62" s="18">
        <v>36892</v>
      </c>
      <c r="D62" s="21"/>
      <c r="E62" s="19">
        <f t="shared" si="1"/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2"/>
    </row>
    <row r="63" spans="1:17" ht="24" hidden="1" customHeight="1" x14ac:dyDescent="0.25">
      <c r="A63" s="12" t="s">
        <v>60</v>
      </c>
      <c r="B63" s="72" t="s">
        <v>70</v>
      </c>
      <c r="C63" s="18" t="s">
        <v>71</v>
      </c>
      <c r="D63" s="21"/>
      <c r="E63" s="19">
        <f t="shared" si="1"/>
        <v>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2"/>
    </row>
    <row r="64" spans="1:17" ht="24" hidden="1" customHeight="1" x14ac:dyDescent="0.25">
      <c r="A64" s="12" t="s">
        <v>60</v>
      </c>
      <c r="B64" s="72" t="s">
        <v>70</v>
      </c>
      <c r="C64" s="18" t="s">
        <v>72</v>
      </c>
      <c r="D64" s="21"/>
      <c r="E64" s="19">
        <f t="shared" si="1"/>
        <v>0</v>
      </c>
      <c r="F64" s="19"/>
      <c r="G64" s="37"/>
      <c r="H64" s="19"/>
      <c r="I64" s="19"/>
      <c r="J64" s="19"/>
      <c r="K64" s="19"/>
      <c r="L64" s="19"/>
      <c r="M64" s="19"/>
      <c r="N64" s="19"/>
      <c r="O64" s="19"/>
      <c r="P64" s="19"/>
      <c r="Q64" s="22"/>
    </row>
    <row r="65" spans="1:20" ht="24" hidden="1" customHeight="1" x14ac:dyDescent="0.25">
      <c r="A65" s="12" t="s">
        <v>60</v>
      </c>
      <c r="B65" s="72" t="s">
        <v>73</v>
      </c>
      <c r="C65" s="18" t="s">
        <v>34</v>
      </c>
      <c r="D65" s="21"/>
      <c r="E65" s="19">
        <f t="shared" si="1"/>
        <v>0</v>
      </c>
      <c r="F65" s="19"/>
      <c r="G65" s="37"/>
      <c r="H65" s="19"/>
      <c r="I65" s="19"/>
      <c r="J65" s="19"/>
      <c r="K65" s="19"/>
      <c r="L65" s="19"/>
      <c r="M65" s="19"/>
      <c r="N65" s="19"/>
      <c r="O65" s="19"/>
      <c r="P65" s="19"/>
      <c r="Q65" s="22"/>
    </row>
    <row r="66" spans="1:20" ht="42.75" customHeight="1" x14ac:dyDescent="0.25">
      <c r="A66" s="12" t="s">
        <v>60</v>
      </c>
      <c r="B66" s="72" t="s">
        <v>129</v>
      </c>
      <c r="C66" s="18"/>
      <c r="D66" s="21"/>
      <c r="E66" s="19">
        <f t="shared" si="1"/>
        <v>511300</v>
      </c>
      <c r="F66" s="19"/>
      <c r="G66" s="19"/>
      <c r="H66" s="19"/>
      <c r="I66" s="19"/>
      <c r="J66" s="19">
        <v>511300</v>
      </c>
      <c r="K66" s="19"/>
      <c r="L66" s="19"/>
      <c r="M66" s="19"/>
      <c r="N66" s="19"/>
      <c r="O66" s="19"/>
      <c r="P66" s="19"/>
      <c r="Q66" s="22"/>
    </row>
    <row r="67" spans="1:20" ht="42" customHeight="1" x14ac:dyDescent="0.25">
      <c r="A67" s="12" t="s">
        <v>60</v>
      </c>
      <c r="B67" s="72" t="s">
        <v>128</v>
      </c>
      <c r="C67" s="18"/>
      <c r="D67" s="21"/>
      <c r="E67" s="19">
        <f t="shared" si="1"/>
        <v>4999600</v>
      </c>
      <c r="F67" s="19"/>
      <c r="G67" s="19"/>
      <c r="H67" s="19"/>
      <c r="I67" s="19">
        <v>4999600</v>
      </c>
      <c r="J67" s="19"/>
      <c r="K67" s="19"/>
      <c r="L67" s="19"/>
      <c r="M67" s="19"/>
      <c r="N67" s="19"/>
      <c r="O67" s="19"/>
      <c r="P67" s="19"/>
      <c r="Q67" s="22"/>
    </row>
    <row r="68" spans="1:20" ht="74.25" customHeight="1" x14ac:dyDescent="0.25">
      <c r="A68" s="12" t="s">
        <v>75</v>
      </c>
      <c r="B68" s="38" t="s">
        <v>76</v>
      </c>
      <c r="C68" s="39"/>
      <c r="D68" s="39"/>
      <c r="E68" s="40">
        <f>SUM(E20:E67)</f>
        <v>18229300</v>
      </c>
      <c r="F68" s="40">
        <f t="shared" ref="F68:P68" si="2">SUM(F21:F67)</f>
        <v>1101025</v>
      </c>
      <c r="G68" s="40">
        <f t="shared" si="2"/>
        <v>286325</v>
      </c>
      <c r="H68" s="40">
        <f t="shared" si="2"/>
        <v>1003395</v>
      </c>
      <c r="I68" s="40">
        <f t="shared" si="2"/>
        <v>7216095</v>
      </c>
      <c r="J68" s="40">
        <f t="shared" si="2"/>
        <v>959695</v>
      </c>
      <c r="K68" s="40">
        <f t="shared" si="2"/>
        <v>403395</v>
      </c>
      <c r="L68" s="40">
        <f t="shared" si="2"/>
        <v>1332695</v>
      </c>
      <c r="M68" s="40">
        <f t="shared" si="2"/>
        <v>524395</v>
      </c>
      <c r="N68" s="40">
        <f t="shared" si="2"/>
        <v>575395</v>
      </c>
      <c r="O68" s="40">
        <f t="shared" si="2"/>
        <v>1593595</v>
      </c>
      <c r="P68" s="40">
        <f t="shared" si="2"/>
        <v>1971095</v>
      </c>
      <c r="Q68" s="41">
        <f>SUM(Q21:Q52)</f>
        <v>1262195</v>
      </c>
      <c r="R68" s="23"/>
      <c r="T68" s="23"/>
    </row>
    <row r="69" spans="1:20" ht="15.75" customHeight="1" x14ac:dyDescent="0.25">
      <c r="A69" s="12"/>
      <c r="B69" s="38"/>
      <c r="C69" s="39"/>
      <c r="D69" s="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2"/>
    </row>
    <row r="70" spans="1:20" ht="16.5" customHeight="1" x14ac:dyDescent="0.25">
      <c r="A70" s="74" t="s">
        <v>77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6"/>
    </row>
    <row r="71" spans="1:20" ht="14.25" customHeight="1" x14ac:dyDescent="0.25">
      <c r="A71" s="12"/>
      <c r="B71" s="13"/>
      <c r="C71" s="13"/>
      <c r="D71" s="13"/>
      <c r="E71" s="37">
        <v>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7"/>
    </row>
    <row r="72" spans="1:20" ht="41.4" x14ac:dyDescent="0.25">
      <c r="A72" s="43" t="s">
        <v>78</v>
      </c>
      <c r="B72" s="38" t="s">
        <v>76</v>
      </c>
      <c r="C72" s="13"/>
      <c r="D72" s="13"/>
      <c r="E72" s="37">
        <v>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7"/>
    </row>
    <row r="73" spans="1:20" ht="13.8" x14ac:dyDescent="0.25">
      <c r="A73" s="43"/>
      <c r="B73" s="38"/>
      <c r="C73" s="13"/>
      <c r="D73" s="13"/>
      <c r="E73" s="37"/>
      <c r="F73" s="13"/>
      <c r="G73" s="13"/>
      <c r="H73" s="13"/>
      <c r="I73" s="13"/>
      <c r="J73" s="13"/>
      <c r="K73" s="13"/>
      <c r="L73" s="13" t="s">
        <v>79</v>
      </c>
      <c r="M73" s="13"/>
      <c r="N73" s="13"/>
      <c r="O73" s="13" t="s">
        <v>79</v>
      </c>
      <c r="P73" s="13"/>
      <c r="Q73" s="17"/>
    </row>
    <row r="74" spans="1:20" ht="78" customHeight="1" x14ac:dyDescent="0.25">
      <c r="A74" s="43" t="s">
        <v>80</v>
      </c>
      <c r="B74" s="38" t="s">
        <v>76</v>
      </c>
      <c r="C74" s="39"/>
      <c r="D74" s="39"/>
      <c r="E74" s="40">
        <f>E68</f>
        <v>18229300</v>
      </c>
      <c r="F74" s="40">
        <f t="shared" ref="F74:Q74" si="3">F68</f>
        <v>1101025</v>
      </c>
      <c r="G74" s="40">
        <f t="shared" si="3"/>
        <v>286325</v>
      </c>
      <c r="H74" s="40">
        <f t="shared" si="3"/>
        <v>1003395</v>
      </c>
      <c r="I74" s="40">
        <f t="shared" si="3"/>
        <v>7216095</v>
      </c>
      <c r="J74" s="40">
        <f t="shared" si="3"/>
        <v>959695</v>
      </c>
      <c r="K74" s="40">
        <f t="shared" si="3"/>
        <v>403395</v>
      </c>
      <c r="L74" s="40">
        <f t="shared" si="3"/>
        <v>1332695</v>
      </c>
      <c r="M74" s="40">
        <f t="shared" si="3"/>
        <v>524395</v>
      </c>
      <c r="N74" s="40">
        <f t="shared" si="3"/>
        <v>575395</v>
      </c>
      <c r="O74" s="40">
        <f t="shared" si="3"/>
        <v>1593595</v>
      </c>
      <c r="P74" s="40">
        <f t="shared" si="3"/>
        <v>1971095</v>
      </c>
      <c r="Q74" s="40">
        <f t="shared" si="3"/>
        <v>1262195</v>
      </c>
    </row>
    <row r="75" spans="1:20" ht="16.5" customHeight="1" x14ac:dyDescent="0.25">
      <c r="A75" s="12"/>
      <c r="B75" s="38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7"/>
    </row>
    <row r="76" spans="1:20" ht="18" customHeight="1" x14ac:dyDescent="0.25">
      <c r="A76" s="74" t="s">
        <v>81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6"/>
    </row>
    <row r="77" spans="1:20" ht="16.5" customHeight="1" x14ac:dyDescent="0.25">
      <c r="A77" s="78" t="s">
        <v>82</v>
      </c>
      <c r="B77" s="79"/>
      <c r="C77" s="7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6"/>
    </row>
    <row r="78" spans="1:20" ht="26.25" customHeight="1" x14ac:dyDescent="0.25">
      <c r="A78" s="12" t="s">
        <v>60</v>
      </c>
      <c r="B78" s="72" t="s">
        <v>83</v>
      </c>
      <c r="C78" s="18" t="s">
        <v>34</v>
      </c>
      <c r="D78" s="21" t="s">
        <v>36</v>
      </c>
      <c r="E78" s="32">
        <f>F78+G78+H78+I78+J78+K78+L78+M78+N78+O78+P78+Q78</f>
        <v>772600</v>
      </c>
      <c r="F78" s="32">
        <v>58600</v>
      </c>
      <c r="G78" s="32">
        <v>59300</v>
      </c>
      <c r="H78" s="32">
        <v>59300</v>
      </c>
      <c r="I78" s="32">
        <v>59200</v>
      </c>
      <c r="J78" s="32">
        <v>98700</v>
      </c>
      <c r="K78" s="32">
        <v>52900</v>
      </c>
      <c r="L78" s="32">
        <v>42000</v>
      </c>
      <c r="M78" s="32">
        <v>82000</v>
      </c>
      <c r="N78" s="32">
        <v>27000</v>
      </c>
      <c r="O78" s="32">
        <v>64000</v>
      </c>
      <c r="P78" s="32">
        <v>75000</v>
      </c>
      <c r="Q78" s="44">
        <v>94600</v>
      </c>
      <c r="R78" s="23"/>
    </row>
    <row r="79" spans="1:20" ht="26.25" customHeight="1" x14ac:dyDescent="0.25">
      <c r="A79" s="12" t="s">
        <v>60</v>
      </c>
      <c r="B79" s="72" t="s">
        <v>84</v>
      </c>
      <c r="C79" s="18" t="s">
        <v>34</v>
      </c>
      <c r="D79" s="21" t="s">
        <v>36</v>
      </c>
      <c r="E79" s="32">
        <f t="shared" ref="E79:E130" si="4">F79+G79+H79+I79+J79+K79+L79+M79+N79+O79+P79+Q79</f>
        <v>3129500</v>
      </c>
      <c r="F79" s="32">
        <v>212500</v>
      </c>
      <c r="G79" s="32">
        <v>230600</v>
      </c>
      <c r="H79" s="32">
        <v>250000</v>
      </c>
      <c r="I79" s="32">
        <v>212900</v>
      </c>
      <c r="J79" s="32">
        <v>249000</v>
      </c>
      <c r="K79" s="32">
        <v>210300</v>
      </c>
      <c r="L79" s="32">
        <v>190000</v>
      </c>
      <c r="M79" s="32">
        <f>212700-3800</f>
        <v>208900</v>
      </c>
      <c r="N79" s="32">
        <v>200000</v>
      </c>
      <c r="O79" s="32">
        <v>290000</v>
      </c>
      <c r="P79" s="32">
        <v>365000</v>
      </c>
      <c r="Q79" s="44">
        <v>510300</v>
      </c>
      <c r="R79" s="45"/>
      <c r="S79" s="46"/>
    </row>
    <row r="80" spans="1:20" ht="27.75" customHeight="1" x14ac:dyDescent="0.25">
      <c r="A80" s="12" t="s">
        <v>60</v>
      </c>
      <c r="B80" s="25" t="s">
        <v>84</v>
      </c>
      <c r="C80" s="18" t="s">
        <v>85</v>
      </c>
      <c r="D80" s="21"/>
      <c r="E80" s="32">
        <f t="shared" si="4"/>
        <v>3800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44">
        <v>3800</v>
      </c>
      <c r="R80" s="24"/>
      <c r="S80" s="24"/>
    </row>
    <row r="81" spans="1:19" ht="27.75" customHeight="1" x14ac:dyDescent="0.25">
      <c r="A81" s="12" t="s">
        <v>60</v>
      </c>
      <c r="B81" s="25" t="s">
        <v>86</v>
      </c>
      <c r="C81" s="18" t="s">
        <v>34</v>
      </c>
      <c r="D81" s="21"/>
      <c r="E81" s="32">
        <f t="shared" si="4"/>
        <v>124600</v>
      </c>
      <c r="F81" s="32">
        <v>46700</v>
      </c>
      <c r="G81" s="32"/>
      <c r="H81" s="32"/>
      <c r="I81" s="32">
        <v>15600</v>
      </c>
      <c r="J81" s="32"/>
      <c r="K81" s="32"/>
      <c r="L81" s="32">
        <v>46700</v>
      </c>
      <c r="M81" s="32"/>
      <c r="N81" s="32"/>
      <c r="O81" s="32">
        <v>15600</v>
      </c>
      <c r="P81" s="32"/>
      <c r="Q81" s="44"/>
      <c r="R81" s="24"/>
      <c r="S81" s="24"/>
    </row>
    <row r="82" spans="1:19" ht="28.5" customHeight="1" x14ac:dyDescent="0.25">
      <c r="A82" s="12" t="s">
        <v>60</v>
      </c>
      <c r="B82" s="25" t="s">
        <v>87</v>
      </c>
      <c r="C82" s="18" t="s">
        <v>34</v>
      </c>
      <c r="D82" s="21"/>
      <c r="E82" s="32">
        <f t="shared" si="4"/>
        <v>4000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44">
        <v>4000</v>
      </c>
      <c r="R82" s="24"/>
      <c r="S82" s="24"/>
    </row>
    <row r="83" spans="1:19" ht="26.25" hidden="1" customHeight="1" x14ac:dyDescent="0.25">
      <c r="A83" s="12" t="s">
        <v>51</v>
      </c>
      <c r="B83" s="25" t="s">
        <v>88</v>
      </c>
      <c r="C83" s="18" t="s">
        <v>34</v>
      </c>
      <c r="D83" s="21" t="s">
        <v>36</v>
      </c>
      <c r="E83" s="32">
        <f t="shared" si="4"/>
        <v>0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22"/>
    </row>
    <row r="84" spans="1:19" ht="26.25" hidden="1" customHeight="1" x14ac:dyDescent="0.25">
      <c r="A84" s="12" t="s">
        <v>51</v>
      </c>
      <c r="B84" s="72" t="s">
        <v>89</v>
      </c>
      <c r="C84" s="18" t="s">
        <v>34</v>
      </c>
      <c r="D84" s="21" t="s">
        <v>36</v>
      </c>
      <c r="E84" s="32">
        <f t="shared" si="4"/>
        <v>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44"/>
    </row>
    <row r="85" spans="1:19" ht="26.25" hidden="1" customHeight="1" x14ac:dyDescent="0.25">
      <c r="A85" s="12" t="s">
        <v>51</v>
      </c>
      <c r="B85" s="25" t="s">
        <v>90</v>
      </c>
      <c r="C85" s="18" t="s">
        <v>34</v>
      </c>
      <c r="D85" s="21"/>
      <c r="E85" s="32">
        <f t="shared" si="4"/>
        <v>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4"/>
    </row>
    <row r="86" spans="1:19" ht="26.25" customHeight="1" x14ac:dyDescent="0.25">
      <c r="A86" s="12" t="s">
        <v>60</v>
      </c>
      <c r="B86" s="25" t="s">
        <v>88</v>
      </c>
      <c r="C86" s="18" t="s">
        <v>34</v>
      </c>
      <c r="D86" s="21" t="s">
        <v>36</v>
      </c>
      <c r="E86" s="32">
        <f t="shared" si="4"/>
        <v>1244700</v>
      </c>
      <c r="F86" s="32">
        <v>78700</v>
      </c>
      <c r="G86" s="32">
        <v>115200</v>
      </c>
      <c r="H86" s="32">
        <v>131000</v>
      </c>
      <c r="I86" s="32">
        <v>81900</v>
      </c>
      <c r="J86" s="32">
        <v>110000</v>
      </c>
      <c r="K86" s="32">
        <v>153200</v>
      </c>
      <c r="L86" s="32">
        <v>156000</v>
      </c>
      <c r="M86" s="32">
        <v>90400</v>
      </c>
      <c r="N86" s="32">
        <v>95000</v>
      </c>
      <c r="O86" s="32">
        <v>85000</v>
      </c>
      <c r="P86" s="32">
        <v>90000</v>
      </c>
      <c r="Q86" s="44">
        <v>58300</v>
      </c>
      <c r="R86" s="23"/>
    </row>
    <row r="87" spans="1:19" ht="26.25" hidden="1" customHeight="1" x14ac:dyDescent="0.25">
      <c r="A87" s="12" t="s">
        <v>51</v>
      </c>
      <c r="B87" s="13" t="s">
        <v>91</v>
      </c>
      <c r="C87" s="18" t="s">
        <v>92</v>
      </c>
      <c r="D87" s="21"/>
      <c r="E87" s="32">
        <f t="shared" si="4"/>
        <v>0</v>
      </c>
      <c r="F87" s="32"/>
      <c r="G87" s="19"/>
      <c r="H87" s="32"/>
      <c r="I87" s="32"/>
      <c r="J87" s="32"/>
      <c r="K87" s="32"/>
      <c r="L87" s="32"/>
      <c r="M87" s="32"/>
      <c r="N87" s="32"/>
      <c r="O87" s="32"/>
      <c r="P87" s="32"/>
      <c r="Q87" s="44"/>
    </row>
    <row r="88" spans="1:19" ht="24.75" hidden="1" customHeight="1" x14ac:dyDescent="0.25">
      <c r="A88" s="12" t="s">
        <v>51</v>
      </c>
      <c r="B88" s="13" t="s">
        <v>91</v>
      </c>
      <c r="C88" s="47">
        <v>37012</v>
      </c>
      <c r="D88" s="21"/>
      <c r="E88" s="32">
        <f t="shared" si="4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4"/>
    </row>
    <row r="89" spans="1:19" ht="23.25" hidden="1" customHeight="1" x14ac:dyDescent="0.25">
      <c r="A89" s="12" t="s">
        <v>51</v>
      </c>
      <c r="B89" s="72" t="s">
        <v>93</v>
      </c>
      <c r="C89" s="18">
        <v>36892</v>
      </c>
      <c r="D89" s="21" t="s">
        <v>36</v>
      </c>
      <c r="E89" s="32">
        <f t="shared" si="4"/>
        <v>0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4"/>
    </row>
    <row r="90" spans="1:19" ht="23.25" hidden="1" customHeight="1" x14ac:dyDescent="0.25">
      <c r="A90" s="12" t="s">
        <v>51</v>
      </c>
      <c r="B90" s="72" t="s">
        <v>94</v>
      </c>
      <c r="C90" s="18">
        <v>36892</v>
      </c>
      <c r="D90" s="21" t="s">
        <v>36</v>
      </c>
      <c r="E90" s="32">
        <f t="shared" si="4"/>
        <v>0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44"/>
    </row>
    <row r="91" spans="1:19" ht="24" hidden="1" customHeight="1" x14ac:dyDescent="0.25">
      <c r="A91" s="12" t="s">
        <v>51</v>
      </c>
      <c r="B91" s="72" t="s">
        <v>95</v>
      </c>
      <c r="C91" s="18">
        <v>36892</v>
      </c>
      <c r="D91" s="21" t="s">
        <v>36</v>
      </c>
      <c r="E91" s="32">
        <f t="shared" si="4"/>
        <v>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44"/>
    </row>
    <row r="92" spans="1:19" ht="27" customHeight="1" x14ac:dyDescent="0.25">
      <c r="A92" s="12" t="s">
        <v>60</v>
      </c>
      <c r="B92" s="13" t="s">
        <v>91</v>
      </c>
      <c r="C92" s="18" t="s">
        <v>92</v>
      </c>
      <c r="D92" s="21"/>
      <c r="E92" s="32">
        <f t="shared" si="4"/>
        <v>296600</v>
      </c>
      <c r="F92" s="32">
        <v>21325</v>
      </c>
      <c r="G92" s="32">
        <v>21325</v>
      </c>
      <c r="H92" s="32">
        <v>15700</v>
      </c>
      <c r="I92" s="32">
        <v>26300</v>
      </c>
      <c r="J92" s="32">
        <v>25400</v>
      </c>
      <c r="K92" s="32">
        <v>34180</v>
      </c>
      <c r="L92" s="32">
        <v>25395</v>
      </c>
      <c r="M92" s="32">
        <v>25395</v>
      </c>
      <c r="N92" s="32">
        <v>25395</v>
      </c>
      <c r="O92" s="32">
        <v>25395</v>
      </c>
      <c r="P92" s="32">
        <v>25395</v>
      </c>
      <c r="Q92" s="32">
        <v>25395</v>
      </c>
    </row>
    <row r="93" spans="1:19" ht="26.25" customHeight="1" x14ac:dyDescent="0.25">
      <c r="A93" s="12" t="s">
        <v>60</v>
      </c>
      <c r="B93" s="25" t="s">
        <v>96</v>
      </c>
      <c r="C93" s="18" t="s">
        <v>34</v>
      </c>
      <c r="D93" s="21"/>
      <c r="E93" s="32">
        <f t="shared" si="4"/>
        <v>4600</v>
      </c>
      <c r="F93" s="32"/>
      <c r="G93" s="32"/>
      <c r="H93" s="32"/>
      <c r="I93" s="32"/>
      <c r="J93" s="32">
        <v>1000</v>
      </c>
      <c r="K93" s="32"/>
      <c r="L93" s="32"/>
      <c r="M93" s="32"/>
      <c r="N93" s="32"/>
      <c r="O93" s="32"/>
      <c r="P93" s="32">
        <v>3600</v>
      </c>
      <c r="Q93" s="44"/>
    </row>
    <row r="94" spans="1:19" ht="27.75" customHeight="1" x14ac:dyDescent="0.25">
      <c r="A94" s="12" t="s">
        <v>60</v>
      </c>
      <c r="B94" s="25" t="s">
        <v>97</v>
      </c>
      <c r="C94" s="18" t="s">
        <v>34</v>
      </c>
      <c r="D94" s="21"/>
      <c r="E94" s="32">
        <f t="shared" si="4"/>
        <v>4000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4000</v>
      </c>
      <c r="Q94" s="44"/>
    </row>
    <row r="95" spans="1:19" ht="24.75" hidden="1" customHeight="1" x14ac:dyDescent="0.25">
      <c r="A95" s="12" t="s">
        <v>51</v>
      </c>
      <c r="B95" s="25" t="s">
        <v>98</v>
      </c>
      <c r="C95" s="18" t="s">
        <v>34</v>
      </c>
      <c r="D95" s="21"/>
      <c r="E95" s="32">
        <f t="shared" si="4"/>
        <v>0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4"/>
    </row>
    <row r="96" spans="1:19" ht="23.25" hidden="1" customHeight="1" x14ac:dyDescent="0.25">
      <c r="A96" s="12" t="s">
        <v>51</v>
      </c>
      <c r="B96" s="72" t="s">
        <v>99</v>
      </c>
      <c r="C96" s="18" t="s">
        <v>34</v>
      </c>
      <c r="D96" s="21" t="s">
        <v>36</v>
      </c>
      <c r="E96" s="32">
        <f t="shared" si="4"/>
        <v>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44"/>
    </row>
    <row r="97" spans="1:18" ht="24" hidden="1" customHeight="1" x14ac:dyDescent="0.25">
      <c r="A97" s="12" t="s">
        <v>51</v>
      </c>
      <c r="B97" s="72" t="s">
        <v>99</v>
      </c>
      <c r="C97" s="18" t="s">
        <v>34</v>
      </c>
      <c r="D97" s="21"/>
      <c r="E97" s="32">
        <f t="shared" si="4"/>
        <v>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44"/>
    </row>
    <row r="98" spans="1:18" ht="24" hidden="1" customHeight="1" x14ac:dyDescent="0.25">
      <c r="A98" s="12"/>
      <c r="B98" s="72" t="s">
        <v>99</v>
      </c>
      <c r="C98" s="18" t="s">
        <v>34</v>
      </c>
      <c r="D98" s="21"/>
      <c r="E98" s="32">
        <f t="shared" si="4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4"/>
    </row>
    <row r="99" spans="1:18" ht="24" hidden="1" customHeight="1" x14ac:dyDescent="0.25">
      <c r="A99" s="12" t="s">
        <v>51</v>
      </c>
      <c r="B99" s="48" t="s">
        <v>100</v>
      </c>
      <c r="C99" s="18" t="s">
        <v>34</v>
      </c>
      <c r="D99" s="21"/>
      <c r="E99" s="32">
        <f t="shared" si="4"/>
        <v>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44"/>
    </row>
    <row r="100" spans="1:18" ht="24" hidden="1" customHeight="1" x14ac:dyDescent="0.25">
      <c r="A100" s="12" t="s">
        <v>51</v>
      </c>
      <c r="B100" s="25" t="s">
        <v>98</v>
      </c>
      <c r="C100" s="18" t="s">
        <v>34</v>
      </c>
      <c r="D100" s="21"/>
      <c r="E100" s="32">
        <f t="shared" si="4"/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44"/>
    </row>
    <row r="101" spans="1:18" ht="24" hidden="1" customHeight="1" x14ac:dyDescent="0.25">
      <c r="A101" s="12" t="s">
        <v>51</v>
      </c>
      <c r="B101" s="25" t="s">
        <v>98</v>
      </c>
      <c r="C101" s="18" t="s">
        <v>101</v>
      </c>
      <c r="D101" s="21"/>
      <c r="E101" s="32">
        <f t="shared" si="4"/>
        <v>0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44"/>
    </row>
    <row r="102" spans="1:18" ht="27" customHeight="1" x14ac:dyDescent="0.25">
      <c r="A102" s="12" t="s">
        <v>60</v>
      </c>
      <c r="B102" s="25" t="s">
        <v>98</v>
      </c>
      <c r="C102" s="18" t="s">
        <v>34</v>
      </c>
      <c r="D102" s="21"/>
      <c r="E102" s="32">
        <f t="shared" si="4"/>
        <v>3584700</v>
      </c>
      <c r="F102" s="32">
        <v>87600</v>
      </c>
      <c r="G102" s="32">
        <v>67100</v>
      </c>
      <c r="H102" s="32">
        <v>50700</v>
      </c>
      <c r="I102" s="32">
        <v>36900</v>
      </c>
      <c r="J102" s="32">
        <v>27500</v>
      </c>
      <c r="K102" s="32">
        <v>32300</v>
      </c>
      <c r="L102" s="32">
        <v>300000</v>
      </c>
      <c r="M102" s="32">
        <v>50000</v>
      </c>
      <c r="N102" s="32">
        <v>50000</v>
      </c>
      <c r="O102" s="32">
        <v>50000</v>
      </c>
      <c r="P102" s="32">
        <v>1737600</v>
      </c>
      <c r="Q102" s="44">
        <v>1095000</v>
      </c>
      <c r="R102" s="23"/>
    </row>
    <row r="103" spans="1:18" ht="27" hidden="1" customHeight="1" x14ac:dyDescent="0.25">
      <c r="A103" s="12" t="s">
        <v>51</v>
      </c>
      <c r="B103" s="25" t="s">
        <v>98</v>
      </c>
      <c r="C103" s="18" t="s">
        <v>34</v>
      </c>
      <c r="D103" s="21"/>
      <c r="E103" s="32">
        <f t="shared" si="4"/>
        <v>0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44"/>
    </row>
    <row r="104" spans="1:18" ht="27.75" customHeight="1" x14ac:dyDescent="0.25">
      <c r="A104" s="12" t="s">
        <v>60</v>
      </c>
      <c r="B104" s="25" t="s">
        <v>99</v>
      </c>
      <c r="C104" s="18" t="s">
        <v>34</v>
      </c>
      <c r="D104" s="21"/>
      <c r="E104" s="32">
        <f t="shared" si="4"/>
        <v>20000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20000</v>
      </c>
      <c r="Q104" s="44"/>
    </row>
    <row r="105" spans="1:18" ht="3" hidden="1" customHeight="1" x14ac:dyDescent="0.25">
      <c r="A105" s="12" t="s">
        <v>51</v>
      </c>
      <c r="B105" s="25" t="s">
        <v>100</v>
      </c>
      <c r="C105" s="18" t="s">
        <v>34</v>
      </c>
      <c r="D105" s="21"/>
      <c r="E105" s="32">
        <f t="shared" si="4"/>
        <v>0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4"/>
    </row>
    <row r="106" spans="1:18" ht="24" hidden="1" customHeight="1" x14ac:dyDescent="0.25">
      <c r="A106" s="12"/>
      <c r="B106" s="25" t="s">
        <v>100</v>
      </c>
      <c r="C106" s="18" t="s">
        <v>34</v>
      </c>
      <c r="D106" s="21"/>
      <c r="E106" s="32">
        <f t="shared" si="4"/>
        <v>0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44"/>
    </row>
    <row r="107" spans="1:18" ht="27.75" customHeight="1" x14ac:dyDescent="0.25">
      <c r="A107" s="12" t="s">
        <v>60</v>
      </c>
      <c r="B107" s="25" t="s">
        <v>100</v>
      </c>
      <c r="C107" s="18" t="s">
        <v>34</v>
      </c>
      <c r="D107" s="21"/>
      <c r="E107" s="32">
        <f t="shared" si="4"/>
        <v>25000</v>
      </c>
      <c r="F107" s="32"/>
      <c r="G107" s="32"/>
      <c r="H107" s="32">
        <v>5000</v>
      </c>
      <c r="I107" s="32"/>
      <c r="J107" s="32"/>
      <c r="K107" s="32"/>
      <c r="L107" s="32"/>
      <c r="M107" s="32"/>
      <c r="N107" s="32"/>
      <c r="O107" s="32">
        <v>20000</v>
      </c>
      <c r="P107" s="32"/>
      <c r="Q107" s="44"/>
    </row>
    <row r="108" spans="1:18" ht="27.75" hidden="1" customHeight="1" x14ac:dyDescent="0.25">
      <c r="A108" s="12" t="s">
        <v>51</v>
      </c>
      <c r="B108" s="25" t="s">
        <v>100</v>
      </c>
      <c r="C108" s="18" t="s">
        <v>102</v>
      </c>
      <c r="D108" s="21"/>
      <c r="E108" s="32">
        <f t="shared" si="4"/>
        <v>0</v>
      </c>
      <c r="F108" s="32"/>
      <c r="G108" s="32"/>
      <c r="H108" s="32"/>
      <c r="I108" s="32"/>
      <c r="J108" s="32"/>
      <c r="K108" s="32"/>
      <c r="L108" s="32"/>
      <c r="M108" s="32"/>
      <c r="N108" s="34"/>
      <c r="O108" s="32"/>
      <c r="P108" s="32"/>
      <c r="Q108" s="22"/>
    </row>
    <row r="109" spans="1:18" ht="27.75" hidden="1" customHeight="1" x14ac:dyDescent="0.25">
      <c r="A109" s="12" t="s">
        <v>51</v>
      </c>
      <c r="B109" s="25" t="s">
        <v>100</v>
      </c>
      <c r="C109" s="18" t="s">
        <v>103</v>
      </c>
      <c r="D109" s="21"/>
      <c r="E109" s="32">
        <f t="shared" si="4"/>
        <v>0</v>
      </c>
      <c r="F109" s="32"/>
      <c r="G109" s="32"/>
      <c r="H109" s="32"/>
      <c r="I109" s="32"/>
      <c r="J109" s="32"/>
      <c r="K109" s="32"/>
      <c r="L109" s="32"/>
      <c r="M109" s="32"/>
      <c r="N109" s="34"/>
      <c r="O109" s="32"/>
      <c r="P109" s="32"/>
      <c r="Q109" s="22"/>
    </row>
    <row r="110" spans="1:18" ht="29.25" customHeight="1" x14ac:dyDescent="0.25">
      <c r="A110" s="12" t="s">
        <v>60</v>
      </c>
      <c r="B110" s="72" t="s">
        <v>104</v>
      </c>
      <c r="C110" s="18" t="s">
        <v>34</v>
      </c>
      <c r="D110" s="21" t="s">
        <v>36</v>
      </c>
      <c r="E110" s="32">
        <f t="shared" si="4"/>
        <v>5825300</v>
      </c>
      <c r="F110" s="32"/>
      <c r="G110" s="32">
        <v>10500</v>
      </c>
      <c r="H110" s="32">
        <v>14400</v>
      </c>
      <c r="I110" s="32">
        <v>2192400</v>
      </c>
      <c r="J110" s="32">
        <v>1993000</v>
      </c>
      <c r="K110" s="32">
        <v>919800</v>
      </c>
      <c r="L110" s="32">
        <v>535400</v>
      </c>
      <c r="M110" s="32">
        <f>24000+2600</f>
        <v>26600</v>
      </c>
      <c r="N110" s="32">
        <v>57400</v>
      </c>
      <c r="O110" s="32">
        <v>24000</v>
      </c>
      <c r="P110" s="32">
        <v>24000</v>
      </c>
      <c r="Q110" s="44">
        <v>27800</v>
      </c>
      <c r="R110" s="23"/>
    </row>
    <row r="111" spans="1:18" ht="26.25" hidden="1" customHeight="1" x14ac:dyDescent="0.25">
      <c r="A111" s="12" t="s">
        <v>51</v>
      </c>
      <c r="B111" s="13" t="s">
        <v>105</v>
      </c>
      <c r="C111" s="18" t="s">
        <v>34</v>
      </c>
      <c r="D111" s="21" t="s">
        <v>36</v>
      </c>
      <c r="E111" s="32">
        <f t="shared" si="4"/>
        <v>0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9"/>
    </row>
    <row r="112" spans="1:18" ht="0.75" hidden="1" customHeight="1" x14ac:dyDescent="0.25">
      <c r="A112" s="12"/>
      <c r="B112" s="72" t="s">
        <v>104</v>
      </c>
      <c r="C112" s="18" t="s">
        <v>34</v>
      </c>
      <c r="D112" s="21"/>
      <c r="E112" s="32">
        <f t="shared" si="4"/>
        <v>0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9"/>
    </row>
    <row r="113" spans="1:18" ht="26.25" hidden="1" customHeight="1" x14ac:dyDescent="0.25">
      <c r="A113" s="12"/>
      <c r="B113" s="72" t="s">
        <v>104</v>
      </c>
      <c r="C113" s="18" t="s">
        <v>34</v>
      </c>
      <c r="D113" s="21"/>
      <c r="E113" s="32">
        <f t="shared" si="4"/>
        <v>0</v>
      </c>
      <c r="F113" s="37"/>
      <c r="G113" s="37"/>
      <c r="H113" s="37"/>
      <c r="I113" s="37"/>
      <c r="J113" s="37"/>
      <c r="K113" s="37"/>
      <c r="L113" s="37"/>
      <c r="M113" s="14"/>
      <c r="N113" s="37"/>
      <c r="O113" s="37"/>
      <c r="P113" s="37"/>
      <c r="Q113" s="49"/>
    </row>
    <row r="114" spans="1:18" ht="0.75" hidden="1" customHeight="1" x14ac:dyDescent="0.25">
      <c r="A114" s="12" t="s">
        <v>51</v>
      </c>
      <c r="B114" s="72" t="s">
        <v>104</v>
      </c>
      <c r="C114" s="18" t="s">
        <v>34</v>
      </c>
      <c r="D114" s="21"/>
      <c r="E114" s="32">
        <f t="shared" si="4"/>
        <v>0</v>
      </c>
      <c r="F114" s="37"/>
      <c r="G114" s="37"/>
      <c r="H114" s="37"/>
      <c r="I114" s="37"/>
      <c r="J114" s="37"/>
      <c r="K114" s="37"/>
      <c r="L114" s="37"/>
      <c r="M114" s="14"/>
      <c r="N114" s="37"/>
      <c r="O114" s="37"/>
      <c r="P114" s="37"/>
      <c r="Q114" s="49"/>
    </row>
    <row r="115" spans="1:18" ht="30" hidden="1" customHeight="1" x14ac:dyDescent="0.25">
      <c r="A115" s="12" t="s">
        <v>51</v>
      </c>
      <c r="B115" s="72" t="s">
        <v>104</v>
      </c>
      <c r="C115" s="18" t="s">
        <v>74</v>
      </c>
      <c r="D115" s="21" t="s">
        <v>36</v>
      </c>
      <c r="E115" s="32">
        <f t="shared" si="4"/>
        <v>0</v>
      </c>
      <c r="F115" s="37"/>
      <c r="G115" s="37"/>
      <c r="H115" s="37"/>
      <c r="I115" s="37"/>
      <c r="J115" s="37"/>
      <c r="K115" s="37"/>
      <c r="L115" s="37"/>
      <c r="M115" s="14"/>
      <c r="N115" s="37"/>
      <c r="O115" s="37"/>
      <c r="P115" s="37"/>
      <c r="Q115" s="49"/>
    </row>
    <row r="116" spans="1:18" ht="30" hidden="1" customHeight="1" x14ac:dyDescent="0.25">
      <c r="A116" s="12" t="s">
        <v>51</v>
      </c>
      <c r="B116" s="50" t="s">
        <v>106</v>
      </c>
      <c r="C116" s="18" t="s">
        <v>34</v>
      </c>
      <c r="D116" s="21"/>
      <c r="E116" s="32">
        <f t="shared" si="4"/>
        <v>0</v>
      </c>
      <c r="F116" s="37"/>
      <c r="G116" s="37"/>
      <c r="H116" s="37"/>
      <c r="I116" s="37"/>
      <c r="J116" s="37"/>
      <c r="K116" s="37"/>
      <c r="L116" s="37"/>
      <c r="M116" s="14"/>
      <c r="N116" s="37"/>
      <c r="O116" s="37"/>
      <c r="P116" s="37"/>
      <c r="Q116" s="49"/>
    </row>
    <row r="117" spans="1:18" ht="29.25" customHeight="1" x14ac:dyDescent="0.25">
      <c r="A117" s="12" t="s">
        <v>60</v>
      </c>
      <c r="B117" s="50" t="s">
        <v>105</v>
      </c>
      <c r="C117" s="18" t="s">
        <v>34</v>
      </c>
      <c r="D117" s="21"/>
      <c r="E117" s="32">
        <f t="shared" si="4"/>
        <v>35900</v>
      </c>
      <c r="F117" s="37"/>
      <c r="G117" s="37">
        <v>5900</v>
      </c>
      <c r="H117" s="37">
        <v>5900</v>
      </c>
      <c r="I117" s="37">
        <v>5900</v>
      </c>
      <c r="J117" s="37">
        <v>6000</v>
      </c>
      <c r="K117" s="37">
        <v>5800</v>
      </c>
      <c r="L117" s="37">
        <v>5900</v>
      </c>
      <c r="M117" s="37">
        <v>500</v>
      </c>
      <c r="N117" s="37"/>
      <c r="O117" s="37"/>
      <c r="P117" s="37"/>
      <c r="Q117" s="49"/>
    </row>
    <row r="118" spans="1:18" ht="31.5" customHeight="1" x14ac:dyDescent="0.25">
      <c r="A118" s="12" t="s">
        <v>60</v>
      </c>
      <c r="B118" s="13" t="s">
        <v>107</v>
      </c>
      <c r="C118" s="18" t="s">
        <v>34</v>
      </c>
      <c r="D118" s="21" t="s">
        <v>36</v>
      </c>
      <c r="E118" s="32">
        <f t="shared" si="4"/>
        <v>4566400</v>
      </c>
      <c r="F118" s="37">
        <v>284900</v>
      </c>
      <c r="G118" s="37">
        <v>345000</v>
      </c>
      <c r="H118" s="37">
        <v>336400</v>
      </c>
      <c r="I118" s="37">
        <v>1303100</v>
      </c>
      <c r="J118" s="37">
        <v>325600</v>
      </c>
      <c r="K118" s="37">
        <v>150000</v>
      </c>
      <c r="L118" s="37">
        <v>175300</v>
      </c>
      <c r="M118" s="37">
        <v>250000</v>
      </c>
      <c r="N118" s="37">
        <v>250000</v>
      </c>
      <c r="O118" s="37">
        <v>300000</v>
      </c>
      <c r="P118" s="37">
        <v>232400</v>
      </c>
      <c r="Q118" s="49">
        <v>613700</v>
      </c>
      <c r="R118" s="23"/>
    </row>
    <row r="119" spans="1:18" ht="26.25" hidden="1" customHeight="1" x14ac:dyDescent="0.25">
      <c r="A119" s="12" t="s">
        <v>51</v>
      </c>
      <c r="B119" s="13" t="s">
        <v>107</v>
      </c>
      <c r="C119" s="18" t="s">
        <v>34</v>
      </c>
      <c r="D119" s="21" t="s">
        <v>36</v>
      </c>
      <c r="E119" s="32">
        <f t="shared" si="4"/>
        <v>0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49"/>
    </row>
    <row r="120" spans="1:18" ht="25.5" hidden="1" customHeight="1" x14ac:dyDescent="0.25">
      <c r="A120" s="12" t="s">
        <v>51</v>
      </c>
      <c r="B120" s="13" t="s">
        <v>107</v>
      </c>
      <c r="C120" s="18" t="s">
        <v>34</v>
      </c>
      <c r="D120" s="21" t="s">
        <v>36</v>
      </c>
      <c r="E120" s="32">
        <f t="shared" si="4"/>
        <v>0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49"/>
    </row>
    <row r="121" spans="1:18" ht="25.5" hidden="1" customHeight="1" x14ac:dyDescent="0.25">
      <c r="A121" s="12" t="s">
        <v>51</v>
      </c>
      <c r="B121" s="13" t="s">
        <v>108</v>
      </c>
      <c r="C121" s="18" t="s">
        <v>34</v>
      </c>
      <c r="D121" s="21" t="s">
        <v>36</v>
      </c>
      <c r="E121" s="32">
        <f t="shared" si="4"/>
        <v>0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49"/>
    </row>
    <row r="122" spans="1:18" ht="25.5" hidden="1" customHeight="1" x14ac:dyDescent="0.25">
      <c r="A122" s="12" t="s">
        <v>51</v>
      </c>
      <c r="B122" s="13" t="s">
        <v>107</v>
      </c>
      <c r="C122" s="18" t="s">
        <v>109</v>
      </c>
      <c r="D122" s="21"/>
      <c r="E122" s="32">
        <f t="shared" si="4"/>
        <v>0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49"/>
    </row>
    <row r="123" spans="1:18" ht="25.5" hidden="1" customHeight="1" x14ac:dyDescent="0.25">
      <c r="A123" s="12" t="s">
        <v>51</v>
      </c>
      <c r="B123" s="13" t="s">
        <v>107</v>
      </c>
      <c r="C123" s="18" t="s">
        <v>72</v>
      </c>
      <c r="D123" s="21"/>
      <c r="E123" s="32">
        <f t="shared" si="4"/>
        <v>0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49"/>
    </row>
    <row r="124" spans="1:18" ht="25.5" hidden="1" customHeight="1" x14ac:dyDescent="0.25">
      <c r="A124" s="12" t="s">
        <v>51</v>
      </c>
      <c r="B124" s="13" t="s">
        <v>107</v>
      </c>
      <c r="C124" s="18" t="s">
        <v>110</v>
      </c>
      <c r="D124" s="21"/>
      <c r="E124" s="32">
        <f t="shared" si="4"/>
        <v>0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49"/>
    </row>
    <row r="125" spans="1:18" ht="25.5" hidden="1" customHeight="1" x14ac:dyDescent="0.25">
      <c r="A125" s="12" t="s">
        <v>51</v>
      </c>
      <c r="B125" s="13" t="s">
        <v>107</v>
      </c>
      <c r="C125" s="18" t="s">
        <v>111</v>
      </c>
      <c r="D125" s="21" t="s">
        <v>36</v>
      </c>
      <c r="E125" s="32">
        <f t="shared" si="4"/>
        <v>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49"/>
    </row>
    <row r="126" spans="1:18" ht="27.75" customHeight="1" x14ac:dyDescent="0.25">
      <c r="A126" s="12" t="s">
        <v>60</v>
      </c>
      <c r="B126" s="50" t="s">
        <v>112</v>
      </c>
      <c r="C126" s="18" t="s">
        <v>34</v>
      </c>
      <c r="D126" s="21" t="s">
        <v>36</v>
      </c>
      <c r="E126" s="32">
        <f t="shared" si="4"/>
        <v>338000</v>
      </c>
      <c r="F126" s="37">
        <v>25100</v>
      </c>
      <c r="G126" s="37">
        <v>26000</v>
      </c>
      <c r="H126" s="37">
        <v>26100</v>
      </c>
      <c r="I126" s="37">
        <v>26100</v>
      </c>
      <c r="J126" s="37">
        <v>26100</v>
      </c>
      <c r="K126" s="37">
        <v>31280</v>
      </c>
      <c r="L126" s="37">
        <v>28690</v>
      </c>
      <c r="M126" s="37">
        <v>33870</v>
      </c>
      <c r="N126" s="37">
        <v>28690</v>
      </c>
      <c r="O126" s="37">
        <v>28690</v>
      </c>
      <c r="P126" s="37">
        <v>28690</v>
      </c>
      <c r="Q126" s="37">
        <v>28690</v>
      </c>
      <c r="R126" s="23"/>
    </row>
    <row r="127" spans="1:18" ht="30.75" customHeight="1" x14ac:dyDescent="0.25">
      <c r="A127" s="12" t="s">
        <v>60</v>
      </c>
      <c r="B127" s="50" t="s">
        <v>113</v>
      </c>
      <c r="C127" s="18" t="s">
        <v>34</v>
      </c>
      <c r="D127" s="21"/>
      <c r="E127" s="32">
        <f t="shared" si="4"/>
        <v>20500</v>
      </c>
      <c r="F127" s="37"/>
      <c r="G127" s="37">
        <v>3400</v>
      </c>
      <c r="H127" s="37">
        <v>3400</v>
      </c>
      <c r="I127" s="37">
        <v>3400</v>
      </c>
      <c r="J127" s="37">
        <v>3400</v>
      </c>
      <c r="K127" s="37">
        <v>3400</v>
      </c>
      <c r="L127" s="37">
        <v>3500</v>
      </c>
      <c r="M127" s="37"/>
      <c r="N127" s="37"/>
      <c r="O127" s="37"/>
      <c r="P127" s="37"/>
      <c r="Q127" s="49"/>
    </row>
    <row r="128" spans="1:18" ht="30.75" customHeight="1" x14ac:dyDescent="0.25">
      <c r="A128" s="12" t="s">
        <v>60</v>
      </c>
      <c r="B128" s="50" t="s">
        <v>114</v>
      </c>
      <c r="C128" s="18" t="s">
        <v>34</v>
      </c>
      <c r="D128" s="21"/>
      <c r="E128" s="32">
        <f t="shared" si="4"/>
        <v>150000</v>
      </c>
      <c r="F128" s="37"/>
      <c r="G128" s="37"/>
      <c r="H128" s="37">
        <v>52000</v>
      </c>
      <c r="I128" s="37"/>
      <c r="J128" s="37">
        <v>0</v>
      </c>
      <c r="K128" s="37"/>
      <c r="L128" s="37">
        <v>0</v>
      </c>
      <c r="M128" s="37"/>
      <c r="N128" s="37">
        <v>13000</v>
      </c>
      <c r="O128" s="37">
        <v>20000</v>
      </c>
      <c r="P128" s="37">
        <v>20000</v>
      </c>
      <c r="Q128" s="49">
        <v>45000</v>
      </c>
      <c r="R128" s="23"/>
    </row>
    <row r="129" spans="1:18" ht="30.75" customHeight="1" x14ac:dyDescent="0.25">
      <c r="A129" s="12"/>
      <c r="B129" s="50"/>
      <c r="C129" s="18"/>
      <c r="D129" s="21"/>
      <c r="E129" s="32">
        <f t="shared" si="4"/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49"/>
      <c r="R129" s="23"/>
    </row>
    <row r="130" spans="1:18" ht="30.75" customHeight="1" x14ac:dyDescent="0.25">
      <c r="A130" s="12" t="s">
        <v>60</v>
      </c>
      <c r="B130" s="50" t="s">
        <v>115</v>
      </c>
      <c r="C130" s="18"/>
      <c r="D130" s="21"/>
      <c r="E130" s="32">
        <f t="shared" si="4"/>
        <v>0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49"/>
    </row>
    <row r="131" spans="1:18" ht="26.4" x14ac:dyDescent="0.25">
      <c r="A131" s="51" t="s">
        <v>116</v>
      </c>
      <c r="B131" s="52" t="s">
        <v>117</v>
      </c>
      <c r="C131" s="53"/>
      <c r="D131" s="39"/>
      <c r="E131" s="54">
        <f>SUM(E78:E130)</f>
        <v>20150200</v>
      </c>
      <c r="F131" s="54">
        <f t="shared" ref="F131:Q131" si="5">SUM(F78:F130)</f>
        <v>815425</v>
      </c>
      <c r="G131" s="54">
        <f t="shared" si="5"/>
        <v>884325</v>
      </c>
      <c r="H131" s="54">
        <f t="shared" si="5"/>
        <v>949900</v>
      </c>
      <c r="I131" s="54">
        <f t="shared" si="5"/>
        <v>3963700</v>
      </c>
      <c r="J131" s="54">
        <f t="shared" si="5"/>
        <v>2865700</v>
      </c>
      <c r="K131" s="54">
        <f t="shared" si="5"/>
        <v>1593160</v>
      </c>
      <c r="L131" s="54">
        <f t="shared" si="5"/>
        <v>1508885</v>
      </c>
      <c r="M131" s="54">
        <f t="shared" si="5"/>
        <v>767665</v>
      </c>
      <c r="N131" s="54">
        <f t="shared" si="5"/>
        <v>746485</v>
      </c>
      <c r="O131" s="54">
        <f t="shared" si="5"/>
        <v>922685</v>
      </c>
      <c r="P131" s="54">
        <f t="shared" si="5"/>
        <v>2625685</v>
      </c>
      <c r="Q131" s="54">
        <f t="shared" si="5"/>
        <v>2506585</v>
      </c>
      <c r="R131" s="23"/>
    </row>
    <row r="132" spans="1:18" ht="13.8" x14ac:dyDescent="0.25">
      <c r="A132" s="12"/>
      <c r="B132" s="39"/>
      <c r="C132" s="53"/>
      <c r="D132" s="39"/>
      <c r="E132" s="54">
        <f>SUM(E68-E131)</f>
        <v>-1920900</v>
      </c>
      <c r="F132" s="54">
        <f>F68-F131</f>
        <v>285600</v>
      </c>
      <c r="G132" s="54">
        <f>G68-G131</f>
        <v>-598000</v>
      </c>
      <c r="H132" s="54">
        <f t="shared" ref="H132:Q132" si="6">H68-H131</f>
        <v>53495</v>
      </c>
      <c r="I132" s="54">
        <f t="shared" si="6"/>
        <v>3252395</v>
      </c>
      <c r="J132" s="54">
        <f t="shared" si="6"/>
        <v>-1906005</v>
      </c>
      <c r="K132" s="54">
        <f t="shared" si="6"/>
        <v>-1189765</v>
      </c>
      <c r="L132" s="54">
        <f t="shared" si="6"/>
        <v>-176190</v>
      </c>
      <c r="M132" s="54">
        <f t="shared" si="6"/>
        <v>-243270</v>
      </c>
      <c r="N132" s="54">
        <f t="shared" si="6"/>
        <v>-171090</v>
      </c>
      <c r="O132" s="54">
        <f t="shared" si="6"/>
        <v>670910</v>
      </c>
      <c r="P132" s="54">
        <f t="shared" si="6"/>
        <v>-654590</v>
      </c>
      <c r="Q132" s="54">
        <f t="shared" si="6"/>
        <v>-1244390</v>
      </c>
    </row>
    <row r="133" spans="1:18" ht="13.8" x14ac:dyDescent="0.25">
      <c r="A133" s="12"/>
      <c r="B133" s="39"/>
      <c r="C133" s="53"/>
      <c r="D133" s="39"/>
      <c r="E133" s="54"/>
      <c r="F133" s="54"/>
      <c r="G133" s="54">
        <f>F132+G132</f>
        <v>-312400</v>
      </c>
      <c r="H133" s="54">
        <f t="shared" ref="H133:Q133" si="7">G133+H132</f>
        <v>-258905</v>
      </c>
      <c r="I133" s="54">
        <f t="shared" si="7"/>
        <v>2993490</v>
      </c>
      <c r="J133" s="54">
        <f t="shared" si="7"/>
        <v>1087485</v>
      </c>
      <c r="K133" s="54">
        <f t="shared" si="7"/>
        <v>-102280</v>
      </c>
      <c r="L133" s="54">
        <f t="shared" si="7"/>
        <v>-278470</v>
      </c>
      <c r="M133" s="54">
        <f t="shared" si="7"/>
        <v>-521740</v>
      </c>
      <c r="N133" s="54">
        <f t="shared" si="7"/>
        <v>-692830</v>
      </c>
      <c r="O133" s="54">
        <f t="shared" si="7"/>
        <v>-21920</v>
      </c>
      <c r="P133" s="54">
        <f t="shared" si="7"/>
        <v>-676510</v>
      </c>
      <c r="Q133" s="54">
        <f t="shared" si="7"/>
        <v>-1920900</v>
      </c>
    </row>
    <row r="134" spans="1:18" ht="13.8" x14ac:dyDescent="0.25">
      <c r="A134" s="74" t="s">
        <v>118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6"/>
    </row>
    <row r="135" spans="1:18" ht="18" customHeight="1" x14ac:dyDescent="0.25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7"/>
    </row>
    <row r="136" spans="1:18" ht="61.5" customHeight="1" x14ac:dyDescent="0.25">
      <c r="A136" s="12" t="s">
        <v>119</v>
      </c>
      <c r="B136" s="52" t="s">
        <v>117</v>
      </c>
      <c r="C136" s="56"/>
      <c r="D136" s="58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8" ht="18" customHeight="1" x14ac:dyDescent="0.25">
      <c r="A137" s="12"/>
      <c r="B137" s="52"/>
      <c r="C137" s="56"/>
      <c r="D137" s="56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0"/>
    </row>
    <row r="138" spans="1:18" ht="58.5" customHeight="1" x14ac:dyDescent="0.25">
      <c r="A138" s="12" t="s">
        <v>120</v>
      </c>
      <c r="B138" s="62" t="s">
        <v>76</v>
      </c>
      <c r="C138" s="63"/>
      <c r="D138" s="63"/>
      <c r="E138" s="64">
        <f>E131</f>
        <v>20150200</v>
      </c>
      <c r="F138" s="64">
        <f t="shared" ref="F138:Q138" si="8">F131</f>
        <v>815425</v>
      </c>
      <c r="G138" s="64">
        <f t="shared" si="8"/>
        <v>884325</v>
      </c>
      <c r="H138" s="64">
        <f t="shared" si="8"/>
        <v>949900</v>
      </c>
      <c r="I138" s="64">
        <f t="shared" si="8"/>
        <v>3963700</v>
      </c>
      <c r="J138" s="64">
        <f t="shared" si="8"/>
        <v>2865700</v>
      </c>
      <c r="K138" s="64">
        <f t="shared" si="8"/>
        <v>1593160</v>
      </c>
      <c r="L138" s="64">
        <f t="shared" si="8"/>
        <v>1508885</v>
      </c>
      <c r="M138" s="64">
        <f t="shared" si="8"/>
        <v>767665</v>
      </c>
      <c r="N138" s="64">
        <f t="shared" si="8"/>
        <v>746485</v>
      </c>
      <c r="O138" s="64">
        <f t="shared" si="8"/>
        <v>922685</v>
      </c>
      <c r="P138" s="64">
        <f t="shared" si="8"/>
        <v>2625685</v>
      </c>
      <c r="Q138" s="64">
        <f t="shared" si="8"/>
        <v>2506585</v>
      </c>
    </row>
    <row r="139" spans="1:18" ht="18.75" customHeight="1" x14ac:dyDescent="0.25">
      <c r="A139" s="55"/>
      <c r="B139" s="62"/>
      <c r="C139" s="63"/>
      <c r="D139" s="63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5"/>
    </row>
    <row r="140" spans="1:18" ht="42" customHeight="1" x14ac:dyDescent="0.25">
      <c r="A140" s="12" t="s">
        <v>121</v>
      </c>
      <c r="B140" s="10" t="s">
        <v>122</v>
      </c>
      <c r="C140" s="39"/>
      <c r="D140" s="63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5"/>
    </row>
    <row r="141" spans="1:18" ht="12" customHeight="1" x14ac:dyDescent="0.25">
      <c r="A141" s="66"/>
      <c r="B141" s="66"/>
      <c r="C141" s="66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1:18" ht="13.8" hidden="1" x14ac:dyDescent="0.25">
      <c r="A142" s="66"/>
      <c r="B142" s="66"/>
      <c r="C142" s="66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1:18" ht="13.8" x14ac:dyDescent="0.25">
      <c r="A143" s="66" t="s">
        <v>123</v>
      </c>
      <c r="B143" s="66"/>
      <c r="C143" s="66" t="s">
        <v>130</v>
      </c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1:18" s="68" customFormat="1" x14ac:dyDescent="0.25"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1:8" x14ac:dyDescent="0.25">
      <c r="G145" s="23"/>
      <c r="H145" s="23"/>
    </row>
    <row r="147" spans="1:8" x14ac:dyDescent="0.25">
      <c r="A147" s="77"/>
      <c r="B147" s="77"/>
      <c r="C147" s="77"/>
      <c r="D147" s="77"/>
      <c r="E147" s="77"/>
    </row>
  </sheetData>
  <mergeCells count="16">
    <mergeCell ref="J3:Q3"/>
    <mergeCell ref="A11:N11"/>
    <mergeCell ref="A13:A14"/>
    <mergeCell ref="B13:B14"/>
    <mergeCell ref="C13:C14"/>
    <mergeCell ref="D13:D14"/>
    <mergeCell ref="E13:E14"/>
    <mergeCell ref="F13:Q13"/>
    <mergeCell ref="A134:Q134"/>
    <mergeCell ref="A147:E147"/>
    <mergeCell ref="A18:Q18"/>
    <mergeCell ref="A19:Q19"/>
    <mergeCell ref="A70:Q70"/>
    <mergeCell ref="A76:Q76"/>
    <mergeCell ref="A77:C77"/>
    <mergeCell ref="D77:Q77"/>
  </mergeCells>
  <printOptions horizontalCentered="1"/>
  <pageMargins left="0.27559055118110237" right="0.15748031496062992" top="0.55118110236220474" bottom="0.23622047244094491" header="0.31496062992125984" footer="0.19685039370078741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01.09.2023</vt:lpstr>
      <vt:lpstr>'01.09.2023'!Область_печати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2023-07-27T11:53:48Z</cp:lastPrinted>
  <dcterms:created xsi:type="dcterms:W3CDTF">2022-02-02T06:15:15Z</dcterms:created>
  <dcterms:modified xsi:type="dcterms:W3CDTF">2023-09-07T10:21:35Z</dcterms:modified>
</cp:coreProperties>
</file>